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mmary" sheetId="1" r:id="rId4"/>
    <sheet state="visible" name="Pump Middle" sheetId="2" r:id="rId5"/>
    <sheet state="visible" name="Pump Bayview" sheetId="3" r:id="rId6"/>
    <sheet state="visible" name="Pump Lincoln Park" sheetId="4" r:id="rId7"/>
    <sheet state="visible" name="Water Treatment Plant (site)" sheetId="5" r:id="rId8"/>
    <sheet state="visible" name="Water Treatment Plant (bldg)" sheetId="6" r:id="rId9"/>
    <sheet state="visible" name="Police Headquarters" sheetId="7" r:id="rId10"/>
    <sheet state="visible" name="Fire Hall 2" sheetId="8" r:id="rId11"/>
    <sheet state="visible" name="City Center West" sheetId="9" r:id="rId12"/>
    <sheet state="visible" name="Morgan Park CC" sheetId="10" r:id="rId13"/>
    <sheet state="visible" name="Gary-New Duluth CC" sheetId="11" r:id="rId14"/>
    <sheet state="visible" name="Customer Service (Prop. Main.)" sheetId="12" r:id="rId15"/>
  </sheets>
  <definedNames/>
  <calcPr/>
  <extLst>
    <ext uri="GoogleSheetsCustomDataVersion2">
      <go:sheetsCustomData xmlns:go="http://customooxmlschemas.google.com/" r:id="rId16" roundtripDataChecksum="D72T6jE4MAfhZjDFAoJm9YwFFrT9ODbMYBcdneoY5Ms="/>
    </ext>
  </extLst>
</workbook>
</file>

<file path=xl/sharedStrings.xml><?xml version="1.0" encoding="utf-8"?>
<sst xmlns="http://schemas.openxmlformats.org/spreadsheetml/2006/main" count="1724" uniqueCount="213">
  <si>
    <t>Site Solar Evaluation Summary</t>
  </si>
  <si>
    <t>Site Use/Name</t>
  </si>
  <si>
    <t>Address</t>
  </si>
  <si>
    <t>Assessment</t>
  </si>
  <si>
    <t>Score</t>
  </si>
  <si>
    <t>PV Array Size</t>
  </si>
  <si>
    <t xml:space="preserve">Estimated Cost </t>
  </si>
  <si>
    <t>Annual PV</t>
  </si>
  <si>
    <t>Annual Load</t>
  </si>
  <si>
    <t>PV % of Load</t>
  </si>
  <si>
    <t>Annual Electric Cost</t>
  </si>
  <si>
    <t>Potential Annual Savings*</t>
  </si>
  <si>
    <t>Savings per Kw</t>
  </si>
  <si>
    <t>20YR REVENUE/KW</t>
  </si>
  <si>
    <t>20yr Array Revenue</t>
  </si>
  <si>
    <t>Possible IRA Rebate</t>
  </si>
  <si>
    <t>Rebate Amount</t>
  </si>
  <si>
    <t>Simple Payback</t>
  </si>
  <si>
    <t>Notes</t>
  </si>
  <si>
    <t>(kW DC)</t>
  </si>
  <si>
    <t>(@ $2.288/W)</t>
  </si>
  <si>
    <t>(@ $3.13/W)</t>
  </si>
  <si>
    <t>(kWh)</t>
  </si>
  <si>
    <t>%</t>
  </si>
  <si>
    <t>$</t>
  </si>
  <si>
    <t>(years)</t>
  </si>
  <si>
    <t>Pump: Middle</t>
  </si>
  <si>
    <t>131 E 13th St</t>
  </si>
  <si>
    <t>Initial</t>
  </si>
  <si>
    <t>Assumes we can get domestic content and LMI neighborhood</t>
  </si>
  <si>
    <t>Revised</t>
  </si>
  <si>
    <t>Pump: Bayview</t>
  </si>
  <si>
    <t>6300 Highland</t>
  </si>
  <si>
    <t>qualifies for 10% energy community stacker (w/ comm solar and domestic we could get 70%)</t>
  </si>
  <si>
    <t>added $0.05/kWh PPA excess in potential annual savings</t>
  </si>
  <si>
    <t>Reservoir: Lincoln Park</t>
  </si>
  <si>
    <t>2798 W 10th St</t>
  </si>
  <si>
    <t>n/a</t>
  </si>
  <si>
    <t>with community solar = domestic content and LMI economic benefit stackers</t>
  </si>
  <si>
    <t>assumes $0.05/kWh PPA</t>
  </si>
  <si>
    <t>Water Treatment Plant (Bldg)</t>
  </si>
  <si>
    <t>8141 Congdon Blvd</t>
  </si>
  <si>
    <t>Water Treatment Plant (Site)</t>
  </si>
  <si>
    <t>assumes that we get domestic content bonus</t>
  </si>
  <si>
    <t>Police Headquarters</t>
  </si>
  <si>
    <t>2030 N Arlington Ave</t>
  </si>
  <si>
    <t>Fire Hall 2</t>
  </si>
  <si>
    <t>2627 W Superior St</t>
  </si>
  <si>
    <t>qualifies for 10% energy community stacker (w/ LMI and domestic stackers)</t>
  </si>
  <si>
    <t>City Center West / Fire Hall 8</t>
  </si>
  <si>
    <t>5830 Grand Ave</t>
  </si>
  <si>
    <t>qualifies for 10% energy community stacker (w/ LMI and domestic stackers) (could we get 20% LMI econ. Benefit  Stacker?)</t>
  </si>
  <si>
    <t>Morgan Park Community Center</t>
  </si>
  <si>
    <t>1302 88th Ave W</t>
  </si>
  <si>
    <t>assumes that we get domestic and LMI stackers</t>
  </si>
  <si>
    <t>Gary-New Duluth Community Center</t>
  </si>
  <si>
    <t>817 101st Ave W</t>
  </si>
  <si>
    <r>
      <rPr>
        <rFont val="Calibri"/>
        <color theme="1"/>
        <sz val="11.0"/>
      </rPr>
      <t xml:space="preserve">Assumes that we get domestic stacker. </t>
    </r>
    <r>
      <rPr>
        <rFont val="Calibri"/>
        <color rgb="FFFF0000"/>
        <sz val="11.0"/>
      </rPr>
      <t>Annual load error corrected in revised #.</t>
    </r>
  </si>
  <si>
    <t>Customer Service (Property Mntce)</t>
  </si>
  <si>
    <t>520 Garfield Ave</t>
  </si>
  <si>
    <t>McKinstry Study says 116% of load available - pg 15 (10% energy community stacker) (LMI and domestic stackers as well)</t>
  </si>
  <si>
    <t>*assumes PV generation in excess of 120% of annual load purchased by utility for $0.05/kWh</t>
  </si>
  <si>
    <t>4.5 MW</t>
  </si>
  <si>
    <t>scoring notes</t>
  </si>
  <si>
    <t>consider +120% load metric</t>
  </si>
  <si>
    <t>structural overhaul may need to be a negative score</t>
  </si>
  <si>
    <t>5:12 pitch for roofs may be better than 6:12.</t>
  </si>
  <si>
    <t>Property Address</t>
  </si>
  <si>
    <t>PID(s)</t>
  </si>
  <si>
    <t>Array Size Kw (DC)</t>
  </si>
  <si>
    <t>Property Score</t>
  </si>
  <si>
    <t>Maximum Possible</t>
  </si>
  <si>
    <t>131 E. 13th St.</t>
  </si>
  <si>
    <t>Category (multiplier)</t>
  </si>
  <si>
    <t>5 Points (or as noted)</t>
  </si>
  <si>
    <t>4 Points (or as noted)</t>
  </si>
  <si>
    <t>3 Points (or as noted)</t>
  </si>
  <si>
    <t>2 Points (or as noted)</t>
  </si>
  <si>
    <t>1 Point (or as noted)</t>
  </si>
  <si>
    <t>Category Score</t>
  </si>
  <si>
    <t>Complete this section for every site evaluated</t>
  </si>
  <si>
    <t>City Owned</t>
  </si>
  <si>
    <t>Tax Forfeit</t>
  </si>
  <si>
    <t>Available/For Sale</t>
  </si>
  <si>
    <t>Private</t>
  </si>
  <si>
    <t>Conservation</t>
  </si>
  <si>
    <t>Ownership</t>
  </si>
  <si>
    <t>x</t>
  </si>
  <si>
    <t>Instructions</t>
  </si>
  <si>
    <t>Grid Access</t>
  </si>
  <si>
    <t>Transformer upgrade/install</t>
  </si>
  <si>
    <t>Line Extension</t>
  </si>
  <si>
    <t>Line extension &amp; Transformer</t>
  </si>
  <si>
    <t>No Grid Access</t>
  </si>
  <si>
    <t xml:space="preserve">Mark an "x" in the box under the corresponding description of the property in each category. Only mark one "x"  per category to ensure proper property score. Sheet will automatically populate score. </t>
  </si>
  <si>
    <t>Grid Accessibility (x2)</t>
  </si>
  <si>
    <t>200+</t>
  </si>
  <si>
    <t>151-200</t>
  </si>
  <si>
    <t>101-150</t>
  </si>
  <si>
    <t>51-100</t>
  </si>
  <si>
    <t>0-50</t>
  </si>
  <si>
    <t>SAIDI Score (x1.5)</t>
  </si>
  <si>
    <t>2.00+</t>
  </si>
  <si>
    <t>1.34-1.99</t>
  </si>
  <si>
    <t>0.67-1.33</t>
  </si>
  <si>
    <t>0.01-0.66</t>
  </si>
  <si>
    <t>SAIFI Score (x1.5)</t>
  </si>
  <si>
    <t>Green Categories must be scored on every site. Only score the Yellow categories if the site is vacant or the Blue section if the site is occupied. the Yellow and Blue sections should never be completed for the same site</t>
  </si>
  <si>
    <t>Permitted/Accesory Use</t>
  </si>
  <si>
    <t>Conditional Use (3 pts)</t>
  </si>
  <si>
    <t>Potential Zoning Change (1 pt)</t>
  </si>
  <si>
    <t>Not Permitted (0 pts)</t>
  </si>
  <si>
    <t>Within Floodzone/Shoreland (-2 pts)</t>
  </si>
  <si>
    <t>Zoning</t>
  </si>
  <si>
    <t>None Needed/NAD</t>
  </si>
  <si>
    <t>RAP/CCP Completed</t>
  </si>
  <si>
    <t>HazMat Survey/Phase II</t>
  </si>
  <si>
    <t>Phase I</t>
  </si>
  <si>
    <t>Unknown</t>
  </si>
  <si>
    <t>Brownfield Work Needed</t>
  </si>
  <si>
    <t>Critical Infrastructure</t>
  </si>
  <si>
    <t>Community Shelter/Hub</t>
  </si>
  <si>
    <t>No CI resiliency created</t>
  </si>
  <si>
    <t>Service Disruption/resilience (x2)</t>
  </si>
  <si>
    <t>70% Rebate Possible</t>
  </si>
  <si>
    <t>60% Rebate Possible</t>
  </si>
  <si>
    <t>50% Rebate Possible</t>
  </si>
  <si>
    <t>40% Rebate Possible</t>
  </si>
  <si>
    <t>30% Rebate Possible</t>
  </si>
  <si>
    <t>IRA Funding (x2)</t>
  </si>
  <si>
    <t>South</t>
  </si>
  <si>
    <t>SW or SE</t>
  </si>
  <si>
    <t xml:space="preserve">West </t>
  </si>
  <si>
    <t>East</t>
  </si>
  <si>
    <t>North</t>
  </si>
  <si>
    <t>Orientation</t>
  </si>
  <si>
    <t>Complete the section below if the site is vacant</t>
  </si>
  <si>
    <t>0%-2%</t>
  </si>
  <si>
    <t>2%-6% (3 pts)</t>
  </si>
  <si>
    <t>6%-10% (1 pt)</t>
  </si>
  <si>
    <t>10%-15% (0 pts)</t>
  </si>
  <si>
    <t>&gt; 15% (-2 pts)</t>
  </si>
  <si>
    <t xml:space="preserve">Average Slope </t>
  </si>
  <si>
    <t>Sandy/Loam</t>
  </si>
  <si>
    <t>Silty/Clay</t>
  </si>
  <si>
    <t xml:space="preserve">Bedrock </t>
  </si>
  <si>
    <t>Soils (majority of site)</t>
  </si>
  <si>
    <t>None in area</t>
  </si>
  <si>
    <t>Site Adjacent (2.5 pts)</t>
  </si>
  <si>
    <t>&lt; 25% of site (0 pts)</t>
  </si>
  <si>
    <t>25%-50% of site (-1 pts)</t>
  </si>
  <si>
    <t>&gt; 50% of site (-3 pts)</t>
  </si>
  <si>
    <t>Wetlands</t>
  </si>
  <si>
    <t>No Trees</t>
  </si>
  <si>
    <t>Brush (3 pts)</t>
  </si>
  <si>
    <t>Saplings Only (2 pts)</t>
  </si>
  <si>
    <t>Mature Trees (0 pts)</t>
  </si>
  <si>
    <t>Heavily Wooded (-1)</t>
  </si>
  <si>
    <t>Foliage</t>
  </si>
  <si>
    <t>2 Entry Points for heavy equipment</t>
  </si>
  <si>
    <t>1 Entry Point For heavy equipment</t>
  </si>
  <si>
    <t>2 small/dirt hevicle entrances</t>
  </si>
  <si>
    <t>1 small/dirt vehicle entrance</t>
  </si>
  <si>
    <t>Access to site must be built (-1 pt)</t>
  </si>
  <si>
    <t>Accessibility (x1.5)</t>
  </si>
  <si>
    <t>&gt; 1 MW System</t>
  </si>
  <si>
    <t>500 Kw - 1 MW System</t>
  </si>
  <si>
    <t>250 Kw - 500 Kw System</t>
  </si>
  <si>
    <t>100 Kw - 250 Kw System</t>
  </si>
  <si>
    <t>&lt; 100 Kw System</t>
  </si>
  <si>
    <t>Solar System Size (x1.5)</t>
  </si>
  <si>
    <t>Complete the section below if the site is occupied by a structure</t>
  </si>
  <si>
    <t>&gt; 6-12 Pitch</t>
  </si>
  <si>
    <t>5-12 Pitch</t>
  </si>
  <si>
    <t>4-12 Pitch</t>
  </si>
  <si>
    <t>3-12 Pitch</t>
  </si>
  <si>
    <t>Flat Roof</t>
  </si>
  <si>
    <t>Roof Pitch</t>
  </si>
  <si>
    <t>Solar Ready</t>
  </si>
  <si>
    <t>Roof good but need conduit</t>
  </si>
  <si>
    <t>Roof Replacement</t>
  </si>
  <si>
    <t>Structural Repairs</t>
  </si>
  <si>
    <t>Complete Overhaul</t>
  </si>
  <si>
    <t>Structural Feasibility (x1.5)</t>
  </si>
  <si>
    <t>No Obstructions</t>
  </si>
  <si>
    <t>1-2 Obstructions</t>
  </si>
  <si>
    <t>3-4 Obstructions</t>
  </si>
  <si>
    <t>5+Obstructions</t>
  </si>
  <si>
    <t>no space</t>
  </si>
  <si>
    <t>Rooftop Obstructions (x1.5)</t>
  </si>
  <si>
    <t>Heavy equipment/Internal Access</t>
  </si>
  <si>
    <t>Heavy equipment/exterior access</t>
  </si>
  <si>
    <t>Heavy equipment access only</t>
  </si>
  <si>
    <t>Access with no heavy equipment</t>
  </si>
  <si>
    <t>No access</t>
  </si>
  <si>
    <t>Accessibility</t>
  </si>
  <si>
    <t>100-120% capacity</t>
  </si>
  <si>
    <t>90%-100% capacity</t>
  </si>
  <si>
    <t>80%-89% capacity</t>
  </si>
  <si>
    <t>70%-79% capacity</t>
  </si>
  <si>
    <t>&lt; 70% capacity</t>
  </si>
  <si>
    <t>% of Load Capability (x2)</t>
  </si>
  <si>
    <t>6300 Highland Ave</t>
  </si>
  <si>
    <t>Permitted/Accessory Use</t>
  </si>
  <si>
    <t>2798 W. 10th St.</t>
  </si>
  <si>
    <t>Grid Accesibility (x2)</t>
  </si>
  <si>
    <t>8140 Congdon Blvd</t>
  </si>
  <si>
    <t>2030 N. Arlington Ave</t>
  </si>
  <si>
    <t>2627 W. Superior St.</t>
  </si>
  <si>
    <t>1302 88th Ave W.</t>
  </si>
  <si>
    <t>801 102nd Ave W</t>
  </si>
  <si>
    <t>No CI/resiliency created</t>
  </si>
  <si>
    <t>Complete the section below if the site is vacant or Parking Lot</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</si>
</sst>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_(&quot;$&quot;* #,##0_);_(&quot;$&quot;* \(#,##0\);_(&quot;$&quot;* &quot;-&quot;??_);_(@_)"/>
    <numFmt numFmtId="165" formatCode="_(* #,##0_);_(* \(#,##0\);_(* &quot;-&quot;??_);_(@_)"/>
    <numFmt numFmtId="166" formatCode="_(&quot;$&quot;* #,##0.00_);_(&quot;$&quot;* \(#,##0.00\);_(&quot;$&quot;* &quot;-&quot;??_);_(@_)"/>
    <numFmt numFmtId="167" formatCode="0.0"/>
    <numFmt numFmtId="168" formatCode="_(&quot;$&quot;* #,##0.000_);_(&quot;$&quot;* \(#,##0.000\);_(&quot;$&quot;* &quot;-&quot;??_);_(@_)"/>
  </numFmts>
  <fonts count="7">
    <font>
      <sz val="11.0"/>
      <color theme="1"/>
      <name val="Calibri"/>
      <scheme val="minor"/>
    </font>
    <font>
      <b/>
      <sz val="11.0"/>
      <color theme="1"/>
      <name val="Calibri"/>
    </font>
    <font>
      <sz val="11.0"/>
      <color theme="1"/>
      <name val="Calibri"/>
    </font>
    <font/>
    <font>
      <sz val="11.0"/>
      <color rgb="FFFF0000"/>
      <name val="Calibri"/>
    </font>
    <font>
      <color theme="1"/>
      <name val="Calibri"/>
      <scheme val="minor"/>
    </font>
    <font>
      <b/>
      <sz val="11.0"/>
      <color rgb="FFFF0000"/>
      <name val="Calibri"/>
    </font>
  </fonts>
  <fills count="15">
    <fill>
      <patternFill patternType="none"/>
    </fill>
    <fill>
      <patternFill patternType="lightGray"/>
    </fill>
    <fill>
      <patternFill patternType="solid">
        <fgColor rgb="FFAEABAB"/>
        <bgColor rgb="FFAEABAB"/>
      </patternFill>
    </fill>
    <fill>
      <patternFill patternType="solid">
        <fgColor rgb="FFD9E2F3"/>
        <bgColor rgb="FFD9E2F3"/>
      </patternFill>
    </fill>
    <fill>
      <patternFill patternType="solid">
        <fgColor rgb="FFE2EFD9"/>
        <bgColor rgb="FFE2EFD9"/>
      </patternFill>
    </fill>
    <fill>
      <patternFill patternType="solid">
        <fgColor rgb="FFFEF2CB"/>
        <bgColor rgb="FFFEF2CB"/>
      </patternFill>
    </fill>
    <fill>
      <patternFill patternType="solid">
        <fgColor theme="0"/>
        <bgColor theme="0"/>
      </patternFill>
    </fill>
    <fill>
      <patternFill patternType="solid">
        <fgColor rgb="FFBDD6EE"/>
        <bgColor rgb="FFBDD6EE"/>
      </patternFill>
    </fill>
    <fill>
      <patternFill patternType="solid">
        <fgColor theme="1"/>
        <bgColor theme="1"/>
      </patternFill>
    </fill>
    <fill>
      <patternFill patternType="solid">
        <fgColor rgb="FF00B050"/>
        <bgColor rgb="FF00B050"/>
      </patternFill>
    </fill>
    <fill>
      <patternFill patternType="solid">
        <fgColor rgb="FFD8D8D8"/>
        <bgColor rgb="FFD8D8D8"/>
      </patternFill>
    </fill>
    <fill>
      <patternFill patternType="solid">
        <fgColor rgb="FFC5E0B3"/>
        <bgColor rgb="FFC5E0B3"/>
      </patternFill>
    </fill>
    <fill>
      <patternFill patternType="solid">
        <fgColor rgb="FFFBE4D5"/>
        <bgColor rgb="FFFBE4D5"/>
      </patternFill>
    </fill>
    <fill>
      <patternFill patternType="solid">
        <fgColor rgb="FFFFE598"/>
        <bgColor rgb="FFFFE598"/>
      </patternFill>
    </fill>
    <fill>
      <patternFill patternType="solid">
        <fgColor rgb="FFB4C6E7"/>
        <bgColor rgb="FFB4C6E7"/>
      </patternFill>
    </fill>
  </fills>
  <borders count="27">
    <border/>
    <border>
      <left/>
      <right/>
      <top/>
      <bottom/>
    </border>
    <border>
      <top style="thick">
        <color rgb="FF8EAADB"/>
      </top>
    </border>
    <border>
      <left/>
      <right/>
      <top style="thick">
        <color rgb="FF8EAADB"/>
      </top>
      <bottom/>
    </border>
    <border>
      <bottom style="thick">
        <color rgb="FF8EAADB"/>
      </bottom>
    </border>
    <border>
      <left/>
      <right/>
      <top/>
      <bottom style="thick">
        <color rgb="FF8EAADB"/>
      </bottom>
    </border>
    <border>
      <left/>
      <right/>
      <top style="thick">
        <color rgb="FF8EAADB"/>
      </top>
    </border>
    <border>
      <left/>
      <right/>
      <bottom style="thick">
        <color rgb="FF8EAADB"/>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border>
    <border>
      <right style="thin">
        <color rgb="FF000000"/>
      </right>
    </border>
  </borders>
  <cellStyleXfs count="1">
    <xf borderId="0" fillId="0" fontId="0" numFmtId="0" applyAlignment="1" applyFont="1"/>
  </cellStyleXfs>
  <cellXfs count="90">
    <xf borderId="0" fillId="0" fontId="0" numFmtId="0" xfId="0" applyAlignment="1" applyFont="1">
      <alignment readingOrder="0" shrinkToFit="0" vertical="bottom" wrapText="0"/>
    </xf>
    <xf borderId="0" fillId="0" fontId="1" numFmtId="0" xfId="0" applyFont="1"/>
    <xf borderId="0" fillId="0" fontId="2" numFmtId="0" xfId="0" applyFont="1"/>
    <xf borderId="0" fillId="0" fontId="2" numFmtId="0" xfId="0" applyAlignment="1" applyFont="1">
      <alignment horizontal="center"/>
    </xf>
    <xf borderId="0" fillId="0" fontId="1" numFmtId="0" xfId="0" applyAlignment="1" applyFont="1">
      <alignment horizontal="left"/>
    </xf>
    <xf borderId="0" fillId="0" fontId="1" numFmtId="0" xfId="0" applyAlignment="1" applyFont="1">
      <alignment horizontal="center"/>
    </xf>
    <xf borderId="1" fillId="2" fontId="1" numFmtId="0" xfId="0" applyAlignment="1" applyBorder="1" applyFill="1" applyFont="1">
      <alignment horizontal="center"/>
    </xf>
    <xf borderId="2" fillId="0" fontId="2" numFmtId="0" xfId="0" applyAlignment="1" applyBorder="1" applyFont="1">
      <alignment horizontal="left" vertical="center"/>
    </xf>
    <xf borderId="2" fillId="0" fontId="2" numFmtId="0" xfId="0" applyBorder="1" applyFont="1"/>
    <xf borderId="2" fillId="0" fontId="2" numFmtId="0" xfId="0" applyAlignment="1" applyBorder="1" applyFont="1">
      <alignment horizontal="center"/>
    </xf>
    <xf borderId="2" fillId="0" fontId="2" numFmtId="164" xfId="0" applyBorder="1" applyFont="1" applyNumberFormat="1"/>
    <xf borderId="2" fillId="0" fontId="2" numFmtId="165" xfId="0" applyBorder="1" applyFont="1" applyNumberFormat="1"/>
    <xf borderId="2" fillId="0" fontId="2" numFmtId="9" xfId="0" applyBorder="1" applyFont="1" applyNumberFormat="1"/>
    <xf borderId="2" fillId="0" fontId="2" numFmtId="166" xfId="0" applyBorder="1" applyFont="1" applyNumberFormat="1"/>
    <xf borderId="2" fillId="0" fontId="2" numFmtId="9" xfId="0" applyAlignment="1" applyBorder="1" applyFont="1" applyNumberFormat="1">
      <alignment horizontal="center"/>
    </xf>
    <xf borderId="2" fillId="0" fontId="2" numFmtId="167" xfId="0" applyAlignment="1" applyBorder="1" applyFont="1" applyNumberFormat="1">
      <alignment horizontal="center"/>
    </xf>
    <xf borderId="3" fillId="2" fontId="2" numFmtId="0" xfId="0" applyBorder="1" applyFont="1"/>
    <xf borderId="4" fillId="0" fontId="3" numFmtId="0" xfId="0" applyBorder="1" applyFont="1"/>
    <xf borderId="5" fillId="3" fontId="4" numFmtId="0" xfId="0" applyBorder="1" applyFill="1" applyFont="1"/>
    <xf borderId="5" fillId="3" fontId="4" numFmtId="0" xfId="0" applyAlignment="1" applyBorder="1" applyFont="1">
      <alignment horizontal="center"/>
    </xf>
    <xf borderId="3" fillId="3" fontId="4" numFmtId="164" xfId="0" applyBorder="1" applyFont="1" applyNumberFormat="1"/>
    <xf borderId="5" fillId="3" fontId="4" numFmtId="165" xfId="0" applyBorder="1" applyFont="1" applyNumberFormat="1"/>
    <xf borderId="5" fillId="3" fontId="4" numFmtId="9" xfId="0" applyBorder="1" applyFont="1" applyNumberFormat="1"/>
    <xf borderId="5" fillId="3" fontId="4" numFmtId="166" xfId="0" applyBorder="1" applyFont="1" applyNumberFormat="1"/>
    <xf borderId="5" fillId="3" fontId="4" numFmtId="9" xfId="0" applyAlignment="1" applyBorder="1" applyFont="1" applyNumberFormat="1">
      <alignment horizontal="center"/>
    </xf>
    <xf borderId="5" fillId="3" fontId="4" numFmtId="167" xfId="0" applyAlignment="1" applyBorder="1" applyFont="1" applyNumberFormat="1">
      <alignment horizontal="center"/>
    </xf>
    <xf borderId="5" fillId="2" fontId="2" numFmtId="0" xfId="0" applyBorder="1" applyFont="1"/>
    <xf borderId="4" fillId="0" fontId="4" numFmtId="168" xfId="0" applyBorder="1" applyFont="1" applyNumberFormat="1"/>
    <xf borderId="6" fillId="4" fontId="2" numFmtId="0" xfId="0" applyAlignment="1" applyBorder="1" applyFill="1" applyFont="1">
      <alignment horizontal="left" vertical="center"/>
    </xf>
    <xf borderId="7" fillId="0" fontId="3" numFmtId="0" xfId="0" applyBorder="1" applyFont="1"/>
    <xf borderId="4" fillId="0" fontId="4" numFmtId="0" xfId="0" applyBorder="1" applyFont="1"/>
    <xf borderId="2" fillId="0" fontId="2" numFmtId="9" xfId="0" applyAlignment="1" applyBorder="1" applyFont="1" applyNumberFormat="1">
      <alignment horizontal="right"/>
    </xf>
    <xf borderId="5" fillId="3" fontId="4" numFmtId="9" xfId="0" applyAlignment="1" applyBorder="1" applyFont="1" applyNumberFormat="1">
      <alignment horizontal="right"/>
    </xf>
    <xf borderId="6" fillId="5" fontId="2" numFmtId="0" xfId="0" applyAlignment="1" applyBorder="1" applyFill="1" applyFont="1">
      <alignment horizontal="left" vertical="center"/>
    </xf>
    <xf borderId="6" fillId="6" fontId="2" numFmtId="0" xfId="0" applyAlignment="1" applyBorder="1" applyFill="1" applyFont="1">
      <alignment horizontal="left" vertical="center"/>
    </xf>
    <xf borderId="0" fillId="0" fontId="2" numFmtId="0" xfId="0" applyAlignment="1" applyFont="1">
      <alignment shrinkToFit="0" wrapText="1"/>
    </xf>
    <xf borderId="0" fillId="0" fontId="2" numFmtId="1" xfId="0" applyFont="1" applyNumberFormat="1"/>
    <xf borderId="0" fillId="0" fontId="2" numFmtId="164" xfId="0" applyFont="1" applyNumberFormat="1"/>
    <xf borderId="0" fillId="0" fontId="2" numFmtId="166" xfId="0" applyFont="1" applyNumberFormat="1"/>
    <xf borderId="0" fillId="0" fontId="5" numFmtId="0" xfId="0" applyFont="1"/>
    <xf borderId="0" fillId="0" fontId="2" numFmtId="167" xfId="0" applyFont="1" applyNumberFormat="1"/>
    <xf borderId="0" fillId="0" fontId="6" numFmtId="0" xfId="0" applyFont="1"/>
    <xf borderId="0" fillId="0" fontId="4" numFmtId="0" xfId="0" applyFont="1"/>
    <xf borderId="8" fillId="7" fontId="1" numFmtId="0" xfId="0" applyAlignment="1" applyBorder="1" applyFill="1" applyFont="1">
      <alignment horizontal="center"/>
    </xf>
    <xf borderId="9" fillId="0" fontId="3" numFmtId="0" xfId="0" applyBorder="1" applyFont="1"/>
    <xf borderId="10" fillId="0" fontId="3" numFmtId="0" xfId="0" applyBorder="1" applyFont="1"/>
    <xf borderId="11" fillId="7" fontId="1" numFmtId="0" xfId="0" applyAlignment="1" applyBorder="1" applyFont="1">
      <alignment horizontal="center"/>
    </xf>
    <xf borderId="1" fillId="8" fontId="2" numFmtId="0" xfId="0" applyBorder="1" applyFill="1" applyFont="1"/>
    <xf borderId="11" fillId="9" fontId="1" numFmtId="0" xfId="0" applyAlignment="1" applyBorder="1" applyFill="1" applyFont="1">
      <alignment horizontal="center"/>
    </xf>
    <xf borderId="12" fillId="9" fontId="1" numFmtId="0" xfId="0" applyAlignment="1" applyBorder="1" applyFont="1">
      <alignment horizontal="center"/>
    </xf>
    <xf borderId="13" fillId="0" fontId="2" numFmtId="0" xfId="0" applyAlignment="1" applyBorder="1" applyFont="1">
      <alignment horizontal="center" vertical="center"/>
    </xf>
    <xf borderId="14" fillId="0" fontId="3" numFmtId="0" xfId="0" applyBorder="1" applyFont="1"/>
    <xf borderId="15" fillId="0" fontId="3" numFmtId="0" xfId="0" applyBorder="1" applyFont="1"/>
    <xf borderId="13" fillId="0" fontId="2" numFmtId="0" xfId="0" applyAlignment="1" applyBorder="1" applyFont="1">
      <alignment horizontal="center" shrinkToFit="0" vertical="center" wrapText="1"/>
    </xf>
    <xf borderId="13" fillId="0" fontId="2" numFmtId="3" xfId="0" applyAlignment="1" applyBorder="1" applyFont="1" applyNumberFormat="1">
      <alignment horizontal="center"/>
    </xf>
    <xf borderId="13" fillId="0" fontId="1" numFmtId="0" xfId="0" applyAlignment="1" applyBorder="1" applyFont="1">
      <alignment horizontal="center" vertical="center"/>
    </xf>
    <xf borderId="16" fillId="0" fontId="1" numFmtId="0" xfId="0" applyAlignment="1" applyBorder="1" applyFont="1">
      <alignment horizontal="center" vertical="center"/>
    </xf>
    <xf borderId="17" fillId="0" fontId="3" numFmtId="0" xfId="0" applyBorder="1" applyFont="1"/>
    <xf borderId="18" fillId="0" fontId="3" numFmtId="0" xfId="0" applyBorder="1" applyFont="1"/>
    <xf borderId="19" fillId="0" fontId="3" numFmtId="0" xfId="0" applyBorder="1" applyFont="1"/>
    <xf borderId="20" fillId="0" fontId="3" numFmtId="0" xfId="0" applyBorder="1" applyFont="1"/>
    <xf borderId="12" fillId="10" fontId="1" numFmtId="0" xfId="0" applyAlignment="1" applyBorder="1" applyFill="1" applyFont="1">
      <alignment horizontal="center"/>
    </xf>
    <xf borderId="1" fillId="8" fontId="1" numFmtId="0" xfId="0" applyBorder="1" applyFont="1"/>
    <xf borderId="11" fillId="10" fontId="1" numFmtId="0" xfId="0" applyAlignment="1" applyBorder="1" applyFont="1">
      <alignment horizontal="center"/>
    </xf>
    <xf borderId="8" fillId="11" fontId="2" numFmtId="0" xfId="0" applyAlignment="1" applyBorder="1" applyFill="1" applyFont="1">
      <alignment horizontal="center"/>
    </xf>
    <xf borderId="20" fillId="0" fontId="2" numFmtId="0" xfId="0" applyBorder="1" applyFont="1"/>
    <xf borderId="21" fillId="12" fontId="2" numFmtId="0" xfId="0" applyAlignment="1" applyBorder="1" applyFill="1" applyFont="1">
      <alignment horizontal="center"/>
    </xf>
    <xf borderId="11" fillId="11" fontId="2" numFmtId="0" xfId="0" applyBorder="1" applyFont="1"/>
    <xf borderId="11" fillId="0" fontId="2" numFmtId="0" xfId="0" applyAlignment="1" applyBorder="1" applyFont="1">
      <alignment horizontal="center"/>
    </xf>
    <xf borderId="11" fillId="0" fontId="2" numFmtId="0" xfId="0" applyBorder="1" applyFont="1"/>
    <xf borderId="22" fillId="10" fontId="1" numFmtId="0" xfId="0" applyAlignment="1" applyBorder="1" applyFont="1">
      <alignment horizontal="center"/>
    </xf>
    <xf borderId="23" fillId="0" fontId="3" numFmtId="0" xfId="0" applyBorder="1" applyFont="1"/>
    <xf borderId="24" fillId="0" fontId="3" numFmtId="0" xfId="0" applyBorder="1" applyFont="1"/>
    <xf borderId="11" fillId="12" fontId="2" numFmtId="0" xfId="0" applyAlignment="1" applyBorder="1" applyFont="1">
      <alignment horizontal="center"/>
    </xf>
    <xf borderId="13" fillId="0" fontId="2" numFmtId="0" xfId="0" applyAlignment="1" applyBorder="1" applyFont="1">
      <alignment horizontal="center" shrinkToFit="0" vertical="top" wrapText="1"/>
    </xf>
    <xf borderId="25" fillId="0" fontId="3" numFmtId="0" xfId="0" applyBorder="1" applyFont="1"/>
    <xf borderId="26" fillId="0" fontId="3" numFmtId="0" xfId="0" applyBorder="1" applyFont="1"/>
    <xf borderId="11" fillId="11" fontId="2" numFmtId="0" xfId="0" applyAlignment="1" applyBorder="1" applyFont="1">
      <alignment horizontal="left"/>
    </xf>
    <xf borderId="12" fillId="11" fontId="2" numFmtId="0" xfId="0" applyBorder="1" applyFont="1"/>
    <xf borderId="16" fillId="0" fontId="2" numFmtId="0" xfId="0" applyAlignment="1" applyBorder="1" applyFont="1">
      <alignment horizontal="center"/>
    </xf>
    <xf borderId="8" fillId="13" fontId="2" numFmtId="0" xfId="0" applyAlignment="1" applyBorder="1" applyFill="1" applyFont="1">
      <alignment horizontal="center"/>
    </xf>
    <xf borderId="11" fillId="13" fontId="2" numFmtId="0" xfId="0" applyBorder="1" applyFont="1"/>
    <xf borderId="11" fillId="12" fontId="2" numFmtId="9" xfId="0" applyAlignment="1" applyBorder="1" applyFont="1" applyNumberFormat="1">
      <alignment horizontal="center"/>
    </xf>
    <xf borderId="11" fillId="13" fontId="2" numFmtId="0" xfId="0" applyAlignment="1" applyBorder="1" applyFont="1">
      <alignment shrinkToFit="0" wrapText="1"/>
    </xf>
    <xf borderId="20" fillId="0" fontId="2" numFmtId="0" xfId="0" applyAlignment="1" applyBorder="1" applyFont="1">
      <alignment horizontal="center"/>
    </xf>
    <xf borderId="12" fillId="13" fontId="2" numFmtId="0" xfId="0" applyBorder="1" applyFont="1"/>
    <xf borderId="8" fillId="14" fontId="2" numFmtId="0" xfId="0" applyAlignment="1" applyBorder="1" applyFill="1" applyFont="1">
      <alignment horizontal="center"/>
    </xf>
    <xf borderId="11" fillId="14" fontId="2" numFmtId="0" xfId="0" applyBorder="1" applyFont="1"/>
    <xf borderId="11" fillId="14" fontId="2" numFmtId="0" xfId="0" applyAlignment="1" applyBorder="1" applyFont="1">
      <alignment shrinkToFit="0" wrapText="1"/>
    </xf>
    <xf borderId="13" fillId="0" fontId="2" numFmtId="0" xfId="0" applyAlignment="1" applyBorder="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6"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xSplit="1.0" topLeftCell="B1" activePane="topRight" state="frozen"/>
      <selection activeCell="C2" sqref="C2" pane="topRight"/>
    </sheetView>
  </sheetViews>
  <sheetFormatPr customHeight="1" defaultColWidth="14.43" defaultRowHeight="15.0"/>
  <cols>
    <col customWidth="1" min="1" max="1" width="34.29"/>
    <col customWidth="1" min="2" max="2" width="19.71"/>
    <col customWidth="1" min="3" max="3" width="13.86"/>
    <col customWidth="1" min="4" max="4" width="5.86"/>
    <col customWidth="1" min="5" max="5" width="12.57"/>
    <col customWidth="1" min="6" max="7" width="14.71"/>
    <col customWidth="1" min="8" max="8" width="10.57"/>
    <col customWidth="1" min="9" max="9" width="11.86"/>
    <col customWidth="1" min="10" max="10" width="12.29"/>
    <col customWidth="1" min="11" max="11" width="18.71"/>
    <col customWidth="1" min="12" max="12" width="24.29"/>
    <col customWidth="1" hidden="1" min="13" max="13" width="16.71"/>
    <col customWidth="1" hidden="1" min="14" max="14" width="16.29"/>
    <col customWidth="1" hidden="1" min="15" max="15" width="23.14"/>
    <col customWidth="1" hidden="1" min="16" max="16" width="18.86"/>
    <col customWidth="1" hidden="1" min="17" max="17" width="15.0"/>
    <col customWidth="1" hidden="1" min="18" max="18" width="14.86"/>
    <col customWidth="1" min="19" max="19" width="1.71"/>
    <col customWidth="1" hidden="1" min="20" max="20" width="103.0"/>
    <col customWidth="1" min="21" max="26" width="8.71"/>
  </cols>
  <sheetData>
    <row r="1" ht="14.25" customHeight="1">
      <c r="A1" s="1" t="s">
        <v>0</v>
      </c>
      <c r="C1" s="2"/>
      <c r="D1" s="3"/>
    </row>
    <row r="2" ht="14.25" customHeight="1">
      <c r="C2" s="2"/>
      <c r="D2" s="3"/>
    </row>
    <row r="3" ht="14.25" customHeight="1">
      <c r="A3" s="4" t="s">
        <v>1</v>
      </c>
      <c r="B3" s="4" t="s">
        <v>2</v>
      </c>
      <c r="C3" s="4" t="s">
        <v>3</v>
      </c>
      <c r="D3" s="5" t="s">
        <v>4</v>
      </c>
      <c r="E3" s="5" t="s">
        <v>5</v>
      </c>
      <c r="F3" s="5" t="s">
        <v>6</v>
      </c>
      <c r="G3" s="5" t="s">
        <v>6</v>
      </c>
      <c r="H3" s="5" t="s">
        <v>7</v>
      </c>
      <c r="I3" s="5" t="s">
        <v>8</v>
      </c>
      <c r="J3" s="5" t="s">
        <v>9</v>
      </c>
      <c r="K3" s="5" t="s">
        <v>10</v>
      </c>
      <c r="L3" s="5" t="s">
        <v>11</v>
      </c>
      <c r="M3" s="5" t="s">
        <v>12</v>
      </c>
      <c r="N3" s="5" t="s">
        <v>13</v>
      </c>
      <c r="O3" s="5" t="s">
        <v>14</v>
      </c>
      <c r="P3" s="5" t="s">
        <v>15</v>
      </c>
      <c r="Q3" s="5" t="s">
        <v>16</v>
      </c>
      <c r="R3" s="5" t="s">
        <v>17</v>
      </c>
      <c r="S3" s="6"/>
      <c r="T3" s="5" t="s">
        <v>18</v>
      </c>
    </row>
    <row r="4" ht="14.25" customHeight="1">
      <c r="A4" s="5"/>
      <c r="B4" s="5"/>
      <c r="C4" s="5"/>
      <c r="D4" s="5"/>
      <c r="E4" s="5" t="s">
        <v>19</v>
      </c>
      <c r="F4" s="5" t="s">
        <v>20</v>
      </c>
      <c r="G4" s="5" t="s">
        <v>21</v>
      </c>
      <c r="H4" s="5" t="s">
        <v>22</v>
      </c>
      <c r="I4" s="5" t="s">
        <v>22</v>
      </c>
      <c r="J4" s="5" t="s">
        <v>23</v>
      </c>
      <c r="K4" s="5" t="s">
        <v>24</v>
      </c>
      <c r="L4" s="5" t="s">
        <v>24</v>
      </c>
      <c r="M4" s="5"/>
      <c r="N4" s="5"/>
      <c r="O4" s="5"/>
      <c r="P4" s="5" t="s">
        <v>23</v>
      </c>
      <c r="Q4" s="5" t="s">
        <v>24</v>
      </c>
      <c r="R4" s="5" t="s">
        <v>25</v>
      </c>
      <c r="S4" s="6"/>
      <c r="T4" s="5"/>
    </row>
    <row r="5" ht="14.25" customHeight="1">
      <c r="A5" s="7" t="s">
        <v>26</v>
      </c>
      <c r="B5" s="7" t="s">
        <v>27</v>
      </c>
      <c r="C5" s="8" t="s">
        <v>28</v>
      </c>
      <c r="D5" s="9">
        <v>86.0</v>
      </c>
      <c r="E5" s="8">
        <v>1025.0</v>
      </c>
      <c r="F5" s="10">
        <f t="shared" ref="F5:F26" si="1">SUM((E5*1000)*2.288)</f>
        <v>2345200</v>
      </c>
      <c r="G5" s="10">
        <f t="shared" ref="G5:G26" si="2">SUM((E5*1000)*3.13)</f>
        <v>3208250</v>
      </c>
      <c r="H5" s="11">
        <v>1339971.0</v>
      </c>
      <c r="I5" s="11">
        <v>906692.0</v>
      </c>
      <c r="J5" s="12">
        <f t="shared" ref="J5:J8" si="3">H5/I5</f>
        <v>1.477867898</v>
      </c>
      <c r="K5" s="13">
        <v>143633.35</v>
      </c>
      <c r="L5" s="13">
        <f>IF(J5&gt;1.2,K5+(H5-I5)*0.05,K5*J5)</f>
        <v>165297.3</v>
      </c>
      <c r="M5" s="13">
        <f>L5/E5</f>
        <v>161.2656585</v>
      </c>
      <c r="N5" s="13">
        <f>(L5*20)/E5</f>
        <v>3225.313171</v>
      </c>
      <c r="O5" s="13">
        <f>N5*E5</f>
        <v>3305946</v>
      </c>
      <c r="P5" s="14">
        <v>0.5</v>
      </c>
      <c r="Q5" s="13">
        <f t="shared" ref="Q5:Q26" si="4">F5*P5</f>
        <v>1172600</v>
      </c>
      <c r="R5" s="15">
        <f t="shared" ref="R5:R26" si="5">SUM(F5-Q5)/(L5)</f>
        <v>7.093884776</v>
      </c>
      <c r="S5" s="16"/>
      <c r="T5" s="8" t="s">
        <v>29</v>
      </c>
    </row>
    <row r="6" ht="14.25" customHeight="1">
      <c r="A6" s="17"/>
      <c r="B6" s="17"/>
      <c r="C6" s="18" t="s">
        <v>30</v>
      </c>
      <c r="D6" s="19">
        <f>'Pump Middle'!I2</f>
        <v>75</v>
      </c>
      <c r="E6" s="18">
        <v>805.6</v>
      </c>
      <c r="F6" s="20">
        <f t="shared" si="1"/>
        <v>1843212.8</v>
      </c>
      <c r="G6" s="20">
        <f t="shared" si="2"/>
        <v>2521528</v>
      </c>
      <c r="H6" s="21">
        <v>955999.0</v>
      </c>
      <c r="I6" s="21">
        <v>906692.0</v>
      </c>
      <c r="J6" s="22">
        <f t="shared" si="3"/>
        <v>1.054381201</v>
      </c>
      <c r="K6" s="23">
        <v>143633.35</v>
      </c>
      <c r="L6" s="23">
        <f>K6*J6</f>
        <v>151444.3041</v>
      </c>
      <c r="M6" s="23"/>
      <c r="N6" s="23"/>
      <c r="O6" s="23"/>
      <c r="P6" s="24">
        <v>0.5</v>
      </c>
      <c r="Q6" s="23">
        <f t="shared" si="4"/>
        <v>921606.4</v>
      </c>
      <c r="R6" s="25">
        <f t="shared" si="5"/>
        <v>6.085447753</v>
      </c>
      <c r="S6" s="26"/>
      <c r="T6" s="27"/>
    </row>
    <row r="7" ht="14.25" customHeight="1">
      <c r="A7" s="28" t="s">
        <v>31</v>
      </c>
      <c r="B7" s="7" t="s">
        <v>32</v>
      </c>
      <c r="C7" s="8" t="s">
        <v>28</v>
      </c>
      <c r="D7" s="9">
        <v>90.0</v>
      </c>
      <c r="E7" s="8">
        <v>818.0</v>
      </c>
      <c r="F7" s="10">
        <f t="shared" si="1"/>
        <v>1871584</v>
      </c>
      <c r="G7" s="10">
        <f t="shared" si="2"/>
        <v>2560340</v>
      </c>
      <c r="H7" s="11">
        <v>1065471.0</v>
      </c>
      <c r="I7" s="11">
        <v>225048.0</v>
      </c>
      <c r="J7" s="12">
        <f t="shared" si="3"/>
        <v>4.734416658</v>
      </c>
      <c r="K7" s="13">
        <v>38625.47</v>
      </c>
      <c r="L7" s="13">
        <f t="shared" ref="L7:L26" si="6">IF(J7&gt;1.2,K7+(H7-I7)*0.05,K7*J7)</f>
        <v>80646.62</v>
      </c>
      <c r="M7" s="13">
        <f>L7/E7</f>
        <v>98.59</v>
      </c>
      <c r="N7" s="13">
        <f>(L7*20)/E7</f>
        <v>1971.8</v>
      </c>
      <c r="O7" s="13">
        <f>N7*E7</f>
        <v>1612932.4</v>
      </c>
      <c r="P7" s="14">
        <v>0.7</v>
      </c>
      <c r="Q7" s="13">
        <f t="shared" si="4"/>
        <v>1310108.8</v>
      </c>
      <c r="R7" s="15">
        <f t="shared" si="5"/>
        <v>6.962166548</v>
      </c>
      <c r="S7" s="16"/>
      <c r="T7" s="8" t="s">
        <v>33</v>
      </c>
    </row>
    <row r="8" ht="14.25" customHeight="1">
      <c r="A8" s="29"/>
      <c r="B8" s="17"/>
      <c r="C8" s="18" t="s">
        <v>30</v>
      </c>
      <c r="D8" s="19">
        <f>'Pump Bayview'!I2</f>
        <v>89</v>
      </c>
      <c r="E8" s="18">
        <v>1043.0</v>
      </c>
      <c r="F8" s="20">
        <f t="shared" si="1"/>
        <v>2386384</v>
      </c>
      <c r="G8" s="20">
        <f t="shared" si="2"/>
        <v>3264590</v>
      </c>
      <c r="H8" s="21">
        <v>1230878.0</v>
      </c>
      <c r="I8" s="21">
        <v>225048.0</v>
      </c>
      <c r="J8" s="22">
        <f t="shared" si="3"/>
        <v>5.469402083</v>
      </c>
      <c r="K8" s="23">
        <v>38625.47</v>
      </c>
      <c r="L8" s="23">
        <f t="shared" si="6"/>
        <v>88916.97</v>
      </c>
      <c r="M8" s="23"/>
      <c r="N8" s="23"/>
      <c r="O8" s="23"/>
      <c r="P8" s="24">
        <v>0.7</v>
      </c>
      <c r="Q8" s="23">
        <f t="shared" si="4"/>
        <v>1670468.8</v>
      </c>
      <c r="R8" s="25">
        <f t="shared" si="5"/>
        <v>8.05150243</v>
      </c>
      <c r="S8" s="26"/>
      <c r="T8" s="30" t="s">
        <v>34</v>
      </c>
    </row>
    <row r="9" ht="14.25" customHeight="1">
      <c r="A9" s="7" t="s">
        <v>35</v>
      </c>
      <c r="B9" s="7" t="s">
        <v>36</v>
      </c>
      <c r="C9" s="8" t="s">
        <v>28</v>
      </c>
      <c r="D9" s="9">
        <v>79.5</v>
      </c>
      <c r="E9" s="8">
        <v>838.0</v>
      </c>
      <c r="F9" s="10">
        <f t="shared" si="1"/>
        <v>1917344</v>
      </c>
      <c r="G9" s="10">
        <f t="shared" si="2"/>
        <v>2622940</v>
      </c>
      <c r="H9" s="11">
        <v>1044841.0</v>
      </c>
      <c r="I9" s="11">
        <v>0.0</v>
      </c>
      <c r="J9" s="31" t="s">
        <v>37</v>
      </c>
      <c r="K9" s="13">
        <v>0.0</v>
      </c>
      <c r="L9" s="13">
        <f t="shared" si="6"/>
        <v>52242.05</v>
      </c>
      <c r="M9" s="13"/>
      <c r="N9" s="13"/>
      <c r="O9" s="13">
        <f>N9*E9</f>
        <v>0</v>
      </c>
      <c r="P9" s="14">
        <v>0.6</v>
      </c>
      <c r="Q9" s="13">
        <f t="shared" si="4"/>
        <v>1150406.4</v>
      </c>
      <c r="R9" s="15">
        <f t="shared" si="5"/>
        <v>14.68046526</v>
      </c>
      <c r="S9" s="16"/>
      <c r="T9" s="8" t="s">
        <v>38</v>
      </c>
    </row>
    <row r="10" ht="14.25" customHeight="1">
      <c r="A10" s="17"/>
      <c r="B10" s="17"/>
      <c r="C10" s="18" t="s">
        <v>30</v>
      </c>
      <c r="D10" s="19">
        <f>'Pump Lincoln Park'!I2</f>
        <v>80</v>
      </c>
      <c r="E10" s="18">
        <v>819.0</v>
      </c>
      <c r="F10" s="20">
        <f t="shared" si="1"/>
        <v>1873872</v>
      </c>
      <c r="G10" s="20">
        <f t="shared" si="2"/>
        <v>2563470</v>
      </c>
      <c r="H10" s="21">
        <v>961468.0</v>
      </c>
      <c r="I10" s="21">
        <v>0.0</v>
      </c>
      <c r="J10" s="32" t="s">
        <v>37</v>
      </c>
      <c r="K10" s="23">
        <v>0.0</v>
      </c>
      <c r="L10" s="23">
        <f t="shared" si="6"/>
        <v>48073.4</v>
      </c>
      <c r="M10" s="23"/>
      <c r="N10" s="23"/>
      <c r="O10" s="23"/>
      <c r="P10" s="24">
        <v>0.6</v>
      </c>
      <c r="Q10" s="23">
        <f t="shared" si="4"/>
        <v>1124323.2</v>
      </c>
      <c r="R10" s="25">
        <f t="shared" si="5"/>
        <v>15.5917576</v>
      </c>
      <c r="S10" s="26"/>
      <c r="T10" s="30" t="s">
        <v>39</v>
      </c>
    </row>
    <row r="11" ht="14.25" customHeight="1">
      <c r="A11" s="33" t="s">
        <v>40</v>
      </c>
      <c r="B11" s="7" t="s">
        <v>41</v>
      </c>
      <c r="C11" s="8" t="s">
        <v>28</v>
      </c>
      <c r="D11" s="9">
        <v>66.0</v>
      </c>
      <c r="E11" s="8">
        <v>126.0</v>
      </c>
      <c r="F11" s="10">
        <f t="shared" si="1"/>
        <v>288288</v>
      </c>
      <c r="G11" s="10">
        <f t="shared" si="2"/>
        <v>394380</v>
      </c>
      <c r="H11" s="11">
        <v>157090.0</v>
      </c>
      <c r="I11" s="11">
        <v>6489000.0</v>
      </c>
      <c r="J11" s="12">
        <f t="shared" ref="J11:J26" si="7">H11/I11</f>
        <v>0.02420866081</v>
      </c>
      <c r="K11" s="13">
        <v>830735.61</v>
      </c>
      <c r="L11" s="13">
        <f t="shared" si="6"/>
        <v>20110.99661</v>
      </c>
      <c r="M11" s="13">
        <f>L11/E11</f>
        <v>159.6110842</v>
      </c>
      <c r="N11" s="13">
        <f>(L11*20)/E11</f>
        <v>3192.221683</v>
      </c>
      <c r="O11" s="13"/>
      <c r="P11" s="14">
        <v>0.4</v>
      </c>
      <c r="Q11" s="13">
        <f t="shared" si="4"/>
        <v>115315.2</v>
      </c>
      <c r="R11" s="15">
        <f t="shared" si="5"/>
        <v>8.600906429</v>
      </c>
      <c r="S11" s="16"/>
      <c r="T11" s="8"/>
    </row>
    <row r="12" ht="14.25" customHeight="1">
      <c r="A12" s="29"/>
      <c r="B12" s="17"/>
      <c r="C12" s="18" t="s">
        <v>30</v>
      </c>
      <c r="D12" s="19">
        <f>'Water Treatment Plant (bldg)'!I2</f>
        <v>68</v>
      </c>
      <c r="E12" s="18">
        <v>161.0</v>
      </c>
      <c r="F12" s="20">
        <f t="shared" si="1"/>
        <v>368368</v>
      </c>
      <c r="G12" s="20">
        <f t="shared" si="2"/>
        <v>503930</v>
      </c>
      <c r="H12" s="21">
        <v>186339.0</v>
      </c>
      <c r="I12" s="21">
        <v>6489000.0</v>
      </c>
      <c r="J12" s="22">
        <f t="shared" si="7"/>
        <v>0.028716135</v>
      </c>
      <c r="K12" s="23">
        <v>830735.61</v>
      </c>
      <c r="L12" s="23">
        <f t="shared" si="6"/>
        <v>23855.51592</v>
      </c>
      <c r="M12" s="23"/>
      <c r="N12" s="23"/>
      <c r="O12" s="23"/>
      <c r="P12" s="24">
        <v>0.4</v>
      </c>
      <c r="Q12" s="23">
        <f t="shared" si="4"/>
        <v>147347.2</v>
      </c>
      <c r="R12" s="25">
        <f t="shared" si="5"/>
        <v>9.264976733</v>
      </c>
      <c r="S12" s="26"/>
      <c r="T12" s="30"/>
    </row>
    <row r="13" ht="14.25" customHeight="1">
      <c r="A13" s="34" t="s">
        <v>42</v>
      </c>
      <c r="B13" s="7" t="s">
        <v>41</v>
      </c>
      <c r="C13" s="8" t="s">
        <v>28</v>
      </c>
      <c r="D13" s="9">
        <v>71.0</v>
      </c>
      <c r="E13" s="8">
        <v>1099.0</v>
      </c>
      <c r="F13" s="10">
        <f t="shared" si="1"/>
        <v>2514512</v>
      </c>
      <c r="G13" s="10">
        <f t="shared" si="2"/>
        <v>3439870</v>
      </c>
      <c r="H13" s="11">
        <v>1441439.0</v>
      </c>
      <c r="I13" s="11">
        <v>6489000.0</v>
      </c>
      <c r="J13" s="12">
        <f t="shared" si="7"/>
        <v>0.2221357682</v>
      </c>
      <c r="K13" s="13">
        <v>830735.61</v>
      </c>
      <c r="L13" s="13">
        <f t="shared" si="6"/>
        <v>184536.0929</v>
      </c>
      <c r="M13" s="13">
        <f>L13/E13</f>
        <v>167.9127324</v>
      </c>
      <c r="N13" s="13">
        <f>(L13*20)/E13</f>
        <v>3358.254648</v>
      </c>
      <c r="O13" s="13">
        <f>SUM(N13*E13)+(N11*E11)</f>
        <v>4092941.79</v>
      </c>
      <c r="P13" s="14">
        <v>0.4</v>
      </c>
      <c r="Q13" s="13">
        <f t="shared" si="4"/>
        <v>1005804.8</v>
      </c>
      <c r="R13" s="15">
        <f t="shared" si="5"/>
        <v>8.175675426</v>
      </c>
      <c r="S13" s="16"/>
      <c r="T13" s="8" t="s">
        <v>43</v>
      </c>
    </row>
    <row r="14" ht="14.25" customHeight="1">
      <c r="A14" s="29"/>
      <c r="B14" s="17"/>
      <c r="C14" s="18" t="s">
        <v>30</v>
      </c>
      <c r="D14" s="19">
        <f>'Water Treatment Plant (site)'!I2</f>
        <v>66</v>
      </c>
      <c r="E14" s="18">
        <v>701.0</v>
      </c>
      <c r="F14" s="20">
        <f t="shared" si="1"/>
        <v>1603888</v>
      </c>
      <c r="G14" s="20">
        <f t="shared" si="2"/>
        <v>2194130</v>
      </c>
      <c r="H14" s="21">
        <v>859199.0</v>
      </c>
      <c r="I14" s="21">
        <v>6489000.0</v>
      </c>
      <c r="J14" s="22">
        <f t="shared" si="7"/>
        <v>0.1324085375</v>
      </c>
      <c r="K14" s="23">
        <v>830735.61</v>
      </c>
      <c r="L14" s="23">
        <f t="shared" si="6"/>
        <v>109996.4872</v>
      </c>
      <c r="M14" s="23"/>
      <c r="N14" s="23"/>
      <c r="O14" s="23"/>
      <c r="P14" s="24">
        <v>0.4</v>
      </c>
      <c r="Q14" s="23">
        <f t="shared" si="4"/>
        <v>641555.2</v>
      </c>
      <c r="R14" s="25">
        <f t="shared" si="5"/>
        <v>8.748759388</v>
      </c>
      <c r="S14" s="26"/>
      <c r="T14" s="30"/>
    </row>
    <row r="15" ht="14.25" customHeight="1">
      <c r="A15" s="28" t="s">
        <v>44</v>
      </c>
      <c r="B15" s="7" t="s">
        <v>45</v>
      </c>
      <c r="C15" s="8" t="s">
        <v>28</v>
      </c>
      <c r="D15" s="9">
        <v>78.0</v>
      </c>
      <c r="E15" s="8">
        <v>485.0</v>
      </c>
      <c r="F15" s="10">
        <f t="shared" si="1"/>
        <v>1109680</v>
      </c>
      <c r="G15" s="10">
        <f t="shared" si="2"/>
        <v>1518050</v>
      </c>
      <c r="H15" s="11">
        <v>408361.0</v>
      </c>
      <c r="I15" s="11">
        <v>624401.0</v>
      </c>
      <c r="J15" s="12">
        <f t="shared" si="7"/>
        <v>0.6540043978</v>
      </c>
      <c r="K15" s="13">
        <v>81547.55</v>
      </c>
      <c r="L15" s="13">
        <f t="shared" si="6"/>
        <v>53332.45633</v>
      </c>
      <c r="M15" s="13">
        <f>L15/E15</f>
        <v>109.9638275</v>
      </c>
      <c r="N15" s="13">
        <f>(L15*20)/E15</f>
        <v>2199.27655</v>
      </c>
      <c r="O15" s="13">
        <f>N15*E15</f>
        <v>1066649.127</v>
      </c>
      <c r="P15" s="14">
        <v>0.4</v>
      </c>
      <c r="Q15" s="13">
        <f t="shared" si="4"/>
        <v>443872</v>
      </c>
      <c r="R15" s="15">
        <f t="shared" si="5"/>
        <v>12.48410529</v>
      </c>
      <c r="S15" s="16"/>
      <c r="T15" s="8" t="s">
        <v>43</v>
      </c>
    </row>
    <row r="16" ht="14.25" customHeight="1">
      <c r="A16" s="29"/>
      <c r="B16" s="17"/>
      <c r="C16" s="18" t="s">
        <v>30</v>
      </c>
      <c r="D16" s="19">
        <f>'Police Headquarters'!I2</f>
        <v>68.5</v>
      </c>
      <c r="E16" s="18">
        <v>409.0</v>
      </c>
      <c r="F16" s="20">
        <f t="shared" si="1"/>
        <v>935792</v>
      </c>
      <c r="G16" s="20">
        <f t="shared" si="2"/>
        <v>1280170</v>
      </c>
      <c r="H16" s="21">
        <v>347982.0</v>
      </c>
      <c r="I16" s="21">
        <v>624401.0</v>
      </c>
      <c r="J16" s="22">
        <f t="shared" si="7"/>
        <v>0.5573053214</v>
      </c>
      <c r="K16" s="23">
        <v>81547.55</v>
      </c>
      <c r="L16" s="23">
        <f t="shared" si="6"/>
        <v>45446.88356</v>
      </c>
      <c r="M16" s="23"/>
      <c r="N16" s="23"/>
      <c r="O16" s="23"/>
      <c r="P16" s="24">
        <v>0.4</v>
      </c>
      <c r="Q16" s="23">
        <f t="shared" si="4"/>
        <v>374316.8</v>
      </c>
      <c r="R16" s="25">
        <f t="shared" si="5"/>
        <v>12.3545369</v>
      </c>
      <c r="S16" s="26"/>
      <c r="T16" s="30"/>
    </row>
    <row r="17" ht="14.25" customHeight="1">
      <c r="A17" s="33" t="s">
        <v>46</v>
      </c>
      <c r="B17" s="7" t="s">
        <v>47</v>
      </c>
      <c r="C17" s="8" t="s">
        <v>28</v>
      </c>
      <c r="D17" s="9">
        <v>78.0</v>
      </c>
      <c r="E17" s="8">
        <v>34.0</v>
      </c>
      <c r="F17" s="10">
        <f t="shared" si="1"/>
        <v>77792</v>
      </c>
      <c r="G17" s="10">
        <f t="shared" si="2"/>
        <v>106420</v>
      </c>
      <c r="H17" s="11">
        <v>43410.0</v>
      </c>
      <c r="I17" s="11">
        <v>50041.0</v>
      </c>
      <c r="J17" s="12">
        <f t="shared" si="7"/>
        <v>0.8674886593</v>
      </c>
      <c r="K17" s="13">
        <v>2454.82</v>
      </c>
      <c r="L17" s="13">
        <f t="shared" si="6"/>
        <v>2129.528511</v>
      </c>
      <c r="M17" s="13">
        <f>L17/E17</f>
        <v>62.63319149</v>
      </c>
      <c r="N17" s="13">
        <f>(L17*20)/E17</f>
        <v>1252.66383</v>
      </c>
      <c r="O17" s="13">
        <f>N17*E17</f>
        <v>42590.57021</v>
      </c>
      <c r="P17" s="14">
        <v>0.6</v>
      </c>
      <c r="Q17" s="13">
        <f t="shared" si="4"/>
        <v>46675.2</v>
      </c>
      <c r="R17" s="15">
        <f t="shared" si="5"/>
        <v>14.61206077</v>
      </c>
      <c r="S17" s="16"/>
      <c r="T17" s="8" t="s">
        <v>48</v>
      </c>
    </row>
    <row r="18" ht="14.25" customHeight="1">
      <c r="A18" s="29"/>
      <c r="B18" s="17"/>
      <c r="C18" s="18" t="s">
        <v>30</v>
      </c>
      <c r="D18" s="19">
        <f>'Fire Hall 2'!I2</f>
        <v>71</v>
      </c>
      <c r="E18" s="18">
        <v>22.5</v>
      </c>
      <c r="F18" s="20">
        <f t="shared" si="1"/>
        <v>51480</v>
      </c>
      <c r="G18" s="20">
        <f t="shared" si="2"/>
        <v>70425</v>
      </c>
      <c r="H18" s="21">
        <v>24752.0</v>
      </c>
      <c r="I18" s="21">
        <v>50041.0</v>
      </c>
      <c r="J18" s="22">
        <f t="shared" si="7"/>
        <v>0.4946343998</v>
      </c>
      <c r="K18" s="23">
        <v>2454.82</v>
      </c>
      <c r="L18" s="23">
        <f t="shared" si="6"/>
        <v>1214.238417</v>
      </c>
      <c r="M18" s="23"/>
      <c r="N18" s="23"/>
      <c r="O18" s="23"/>
      <c r="P18" s="24">
        <v>0.6</v>
      </c>
      <c r="Q18" s="23">
        <f t="shared" si="4"/>
        <v>30888</v>
      </c>
      <c r="R18" s="25">
        <f t="shared" si="5"/>
        <v>16.9587782</v>
      </c>
      <c r="S18" s="26"/>
      <c r="T18" s="30"/>
    </row>
    <row r="19" ht="14.25" customHeight="1">
      <c r="A19" s="28" t="s">
        <v>49</v>
      </c>
      <c r="B19" s="7" t="s">
        <v>50</v>
      </c>
      <c r="C19" s="8" t="s">
        <v>28</v>
      </c>
      <c r="D19" s="9">
        <v>74.0</v>
      </c>
      <c r="E19" s="8">
        <v>166.0</v>
      </c>
      <c r="F19" s="10">
        <f t="shared" si="1"/>
        <v>379808</v>
      </c>
      <c r="G19" s="10">
        <f t="shared" si="2"/>
        <v>519580</v>
      </c>
      <c r="H19" s="11">
        <v>210588.0</v>
      </c>
      <c r="I19" s="11">
        <v>213664.0</v>
      </c>
      <c r="J19" s="12">
        <f t="shared" si="7"/>
        <v>0.9856035645</v>
      </c>
      <c r="K19" s="13">
        <v>28129.55</v>
      </c>
      <c r="L19" s="13">
        <f t="shared" si="6"/>
        <v>27724.58475</v>
      </c>
      <c r="M19" s="13">
        <f>L19/E19</f>
        <v>167.0155708</v>
      </c>
      <c r="N19" s="13">
        <f>(L19*20)/E19</f>
        <v>3340.311415</v>
      </c>
      <c r="O19" s="13">
        <f>N19*E19</f>
        <v>554491.6949</v>
      </c>
      <c r="P19" s="14">
        <v>0.6</v>
      </c>
      <c r="Q19" s="13">
        <f t="shared" si="4"/>
        <v>227884.8</v>
      </c>
      <c r="R19" s="15">
        <f t="shared" si="5"/>
        <v>5.479728601</v>
      </c>
      <c r="S19" s="16"/>
      <c r="T19" s="8" t="s">
        <v>51</v>
      </c>
    </row>
    <row r="20" ht="14.25" customHeight="1">
      <c r="A20" s="29"/>
      <c r="B20" s="17"/>
      <c r="C20" s="18" t="s">
        <v>30</v>
      </c>
      <c r="D20" s="19">
        <f>'City Center West'!I2</f>
        <v>70</v>
      </c>
      <c r="E20" s="18">
        <v>104.0</v>
      </c>
      <c r="F20" s="20">
        <f t="shared" si="1"/>
        <v>237952</v>
      </c>
      <c r="G20" s="20">
        <f t="shared" si="2"/>
        <v>325520</v>
      </c>
      <c r="H20" s="21">
        <v>114360.0</v>
      </c>
      <c r="I20" s="21">
        <v>213664.0</v>
      </c>
      <c r="J20" s="22">
        <f t="shared" si="7"/>
        <v>0.535232889</v>
      </c>
      <c r="K20" s="23">
        <v>28129.55</v>
      </c>
      <c r="L20" s="23">
        <f t="shared" si="6"/>
        <v>15055.86031</v>
      </c>
      <c r="M20" s="23"/>
      <c r="N20" s="23"/>
      <c r="O20" s="23"/>
      <c r="P20" s="24">
        <v>0.6</v>
      </c>
      <c r="Q20" s="23">
        <f t="shared" si="4"/>
        <v>142771.2</v>
      </c>
      <c r="R20" s="25">
        <f t="shared" si="5"/>
        <v>6.321843988</v>
      </c>
      <c r="S20" s="26"/>
      <c r="T20" s="30"/>
    </row>
    <row r="21" ht="14.25" customHeight="1">
      <c r="A21" s="28" t="s">
        <v>52</v>
      </c>
      <c r="B21" s="7" t="s">
        <v>53</v>
      </c>
      <c r="C21" s="8" t="s">
        <v>28</v>
      </c>
      <c r="D21" s="9">
        <v>88.0</v>
      </c>
      <c r="E21" s="8">
        <v>30.0</v>
      </c>
      <c r="F21" s="10">
        <f t="shared" si="1"/>
        <v>68640</v>
      </c>
      <c r="G21" s="10">
        <f t="shared" si="2"/>
        <v>93900</v>
      </c>
      <c r="H21" s="11">
        <v>38864.0</v>
      </c>
      <c r="I21" s="11">
        <v>29116.0</v>
      </c>
      <c r="J21" s="12">
        <f t="shared" si="7"/>
        <v>1.334798736</v>
      </c>
      <c r="K21" s="13">
        <v>4726.2</v>
      </c>
      <c r="L21" s="13">
        <f t="shared" si="6"/>
        <v>5213.6</v>
      </c>
      <c r="M21" s="13">
        <f>L21/E21</f>
        <v>173.7866667</v>
      </c>
      <c r="N21" s="13">
        <f>(L21*20)/E21</f>
        <v>3475.733333</v>
      </c>
      <c r="O21" s="13">
        <f>N21*E21</f>
        <v>104272</v>
      </c>
      <c r="P21" s="14">
        <v>0.5</v>
      </c>
      <c r="Q21" s="13">
        <f t="shared" si="4"/>
        <v>34320</v>
      </c>
      <c r="R21" s="15">
        <f t="shared" si="5"/>
        <v>6.582783489</v>
      </c>
      <c r="S21" s="16"/>
      <c r="T21" s="8" t="s">
        <v>54</v>
      </c>
    </row>
    <row r="22" ht="14.25" customHeight="1">
      <c r="A22" s="29"/>
      <c r="B22" s="17"/>
      <c r="C22" s="18" t="s">
        <v>30</v>
      </c>
      <c r="D22" s="19">
        <f>'Morgan Park CC'!I2</f>
        <v>89</v>
      </c>
      <c r="E22" s="18">
        <v>31.0</v>
      </c>
      <c r="F22" s="20">
        <f t="shared" si="1"/>
        <v>70928</v>
      </c>
      <c r="G22" s="20">
        <f t="shared" si="2"/>
        <v>97030</v>
      </c>
      <c r="H22" s="21">
        <v>33594.0</v>
      </c>
      <c r="I22" s="21">
        <v>29116.0</v>
      </c>
      <c r="J22" s="22">
        <f t="shared" si="7"/>
        <v>1.153798599</v>
      </c>
      <c r="K22" s="23">
        <v>4726.2</v>
      </c>
      <c r="L22" s="23">
        <f t="shared" si="6"/>
        <v>5453.082937</v>
      </c>
      <c r="M22" s="23"/>
      <c r="N22" s="23"/>
      <c r="O22" s="23"/>
      <c r="P22" s="24">
        <v>0.5</v>
      </c>
      <c r="Q22" s="23">
        <f t="shared" si="4"/>
        <v>35464</v>
      </c>
      <c r="R22" s="25">
        <f t="shared" si="5"/>
        <v>6.503477099</v>
      </c>
      <c r="S22" s="26"/>
      <c r="T22" s="30"/>
    </row>
    <row r="23" ht="14.25" customHeight="1">
      <c r="A23" s="7" t="s">
        <v>55</v>
      </c>
      <c r="B23" s="7" t="s">
        <v>56</v>
      </c>
      <c r="C23" s="8" t="s">
        <v>28</v>
      </c>
      <c r="D23" s="9">
        <v>78.5</v>
      </c>
      <c r="E23" s="8">
        <v>6.0</v>
      </c>
      <c r="F23" s="10">
        <f t="shared" si="1"/>
        <v>13728</v>
      </c>
      <c r="G23" s="10">
        <f t="shared" si="2"/>
        <v>18780</v>
      </c>
      <c r="H23" s="11">
        <v>5784.0</v>
      </c>
      <c r="I23" s="11">
        <v>4820.0</v>
      </c>
      <c r="J23" s="12">
        <f t="shared" si="7"/>
        <v>1.2</v>
      </c>
      <c r="K23" s="13">
        <v>830.67</v>
      </c>
      <c r="L23" s="13">
        <f t="shared" si="6"/>
        <v>996.804</v>
      </c>
      <c r="M23" s="13"/>
      <c r="N23" s="13"/>
      <c r="O23" s="13">
        <f>N23*E23</f>
        <v>0</v>
      </c>
      <c r="P23" s="14">
        <v>0.4</v>
      </c>
      <c r="Q23" s="13">
        <f t="shared" si="4"/>
        <v>5491.2</v>
      </c>
      <c r="R23" s="15">
        <f t="shared" si="5"/>
        <v>8.263209217</v>
      </c>
      <c r="S23" s="16"/>
      <c r="T23" s="8" t="s">
        <v>57</v>
      </c>
    </row>
    <row r="24" ht="14.25" customHeight="1">
      <c r="A24" s="17"/>
      <c r="B24" s="17"/>
      <c r="C24" s="18" t="s">
        <v>30</v>
      </c>
      <c r="D24" s="19">
        <f>'Gary-New Duluth CC'!I2</f>
        <v>76.5</v>
      </c>
      <c r="E24" s="18">
        <v>16.2</v>
      </c>
      <c r="F24" s="20">
        <f t="shared" si="1"/>
        <v>37065.6</v>
      </c>
      <c r="G24" s="20">
        <f t="shared" si="2"/>
        <v>50706</v>
      </c>
      <c r="H24" s="21">
        <v>17611.0</v>
      </c>
      <c r="I24" s="21">
        <v>14460.0</v>
      </c>
      <c r="J24" s="22">
        <f t="shared" si="7"/>
        <v>1.21791148</v>
      </c>
      <c r="K24" s="23">
        <v>2492.0</v>
      </c>
      <c r="L24" s="23">
        <f t="shared" si="6"/>
        <v>2649.55</v>
      </c>
      <c r="M24" s="23"/>
      <c r="N24" s="23"/>
      <c r="O24" s="23"/>
      <c r="P24" s="24">
        <v>0.4</v>
      </c>
      <c r="Q24" s="23">
        <f t="shared" si="4"/>
        <v>14826.24</v>
      </c>
      <c r="R24" s="25">
        <f t="shared" si="5"/>
        <v>8.393636655</v>
      </c>
      <c r="S24" s="26"/>
      <c r="T24" s="30"/>
    </row>
    <row r="25" ht="14.25" customHeight="1">
      <c r="A25" s="28" t="s">
        <v>58</v>
      </c>
      <c r="B25" s="7" t="s">
        <v>59</v>
      </c>
      <c r="C25" s="8" t="s">
        <v>28</v>
      </c>
      <c r="D25" s="9">
        <v>72.0</v>
      </c>
      <c r="E25" s="8">
        <v>447.0</v>
      </c>
      <c r="F25" s="10">
        <f t="shared" si="1"/>
        <v>1022736</v>
      </c>
      <c r="G25" s="10">
        <f t="shared" si="2"/>
        <v>1399110</v>
      </c>
      <c r="H25" s="11">
        <v>543452.0</v>
      </c>
      <c r="I25" s="11">
        <v>402438.0</v>
      </c>
      <c r="J25" s="12">
        <f t="shared" si="7"/>
        <v>1.350399316</v>
      </c>
      <c r="K25" s="13">
        <v>56815.39</v>
      </c>
      <c r="L25" s="13">
        <f t="shared" si="6"/>
        <v>63866.09</v>
      </c>
      <c r="M25" s="13">
        <f>L25/E25</f>
        <v>142.8771588</v>
      </c>
      <c r="N25" s="13">
        <f>(L25*20)/E25</f>
        <v>2857.543177</v>
      </c>
      <c r="O25" s="13">
        <f>N25*E25</f>
        <v>1277321.8</v>
      </c>
      <c r="P25" s="14">
        <v>0.6</v>
      </c>
      <c r="Q25" s="13">
        <f t="shared" si="4"/>
        <v>613641.6</v>
      </c>
      <c r="R25" s="15">
        <f t="shared" si="5"/>
        <v>6.405502513</v>
      </c>
      <c r="S25" s="16"/>
      <c r="T25" s="8" t="s">
        <v>60</v>
      </c>
    </row>
    <row r="26" ht="14.25" customHeight="1">
      <c r="A26" s="29"/>
      <c r="B26" s="17"/>
      <c r="C26" s="18" t="s">
        <v>30</v>
      </c>
      <c r="D26" s="19">
        <f>'Customer Service (Prop. Main.)'!I2</f>
        <v>78</v>
      </c>
      <c r="E26" s="18">
        <v>427.0</v>
      </c>
      <c r="F26" s="20">
        <f t="shared" si="1"/>
        <v>976976</v>
      </c>
      <c r="G26" s="20">
        <f t="shared" si="2"/>
        <v>1336510</v>
      </c>
      <c r="H26" s="21">
        <v>491239.0</v>
      </c>
      <c r="I26" s="21">
        <v>402438.0</v>
      </c>
      <c r="J26" s="22">
        <f t="shared" si="7"/>
        <v>1.220657592</v>
      </c>
      <c r="K26" s="23">
        <v>56815.39</v>
      </c>
      <c r="L26" s="23">
        <f t="shared" si="6"/>
        <v>61255.44</v>
      </c>
      <c r="M26" s="23"/>
      <c r="N26" s="23"/>
      <c r="O26" s="23"/>
      <c r="P26" s="24">
        <v>0.6</v>
      </c>
      <c r="Q26" s="23">
        <f t="shared" si="4"/>
        <v>586185.6</v>
      </c>
      <c r="R26" s="25">
        <f t="shared" si="5"/>
        <v>6.379684808</v>
      </c>
      <c r="S26" s="26"/>
      <c r="T26" s="30"/>
    </row>
    <row r="27" ht="14.25" customHeight="1">
      <c r="C27" s="2"/>
      <c r="D27" s="3"/>
      <c r="L27" s="35" t="s">
        <v>61</v>
      </c>
    </row>
    <row r="28" ht="14.25" hidden="1" customHeight="1">
      <c r="C28" s="2"/>
      <c r="D28" s="3"/>
      <c r="E28" s="36">
        <f t="shared" ref="E28:G28" si="8">SUM(E6+E8+E10+E12+E14+E16+E18+E20+E22+E24+E26)</f>
        <v>4539.3</v>
      </c>
      <c r="F28" s="37">
        <f t="shared" si="8"/>
        <v>10385918.4</v>
      </c>
      <c r="G28" s="37">
        <f t="shared" si="8"/>
        <v>14208009</v>
      </c>
      <c r="H28" s="37"/>
      <c r="I28" s="37"/>
      <c r="J28" s="37"/>
      <c r="K28" s="37"/>
      <c r="L28" s="37">
        <f>SUM(L6+L8+L10+L12+L14+L16+L18+L20+L22+L24+L26)</f>
        <v>553361.7324</v>
      </c>
      <c r="P28" s="38"/>
    </row>
    <row r="29" ht="14.25" hidden="1" customHeight="1">
      <c r="C29" s="2"/>
      <c r="D29" s="3"/>
      <c r="E29" s="39" t="s">
        <v>62</v>
      </c>
      <c r="P29" s="38"/>
      <c r="R29" s="40"/>
    </row>
    <row r="30" ht="14.25" customHeight="1">
      <c r="C30" s="2"/>
      <c r="D30" s="3"/>
      <c r="R30" s="40"/>
    </row>
    <row r="31" ht="14.25" customHeight="1">
      <c r="C31" s="2"/>
      <c r="D31" s="3"/>
    </row>
    <row r="32" ht="14.25" hidden="1" customHeight="1">
      <c r="C32" s="41" t="s">
        <v>63</v>
      </c>
      <c r="D32" s="3"/>
      <c r="F32" s="38"/>
      <c r="G32" s="38"/>
      <c r="H32" s="38"/>
      <c r="L32" s="38"/>
      <c r="O32" s="38"/>
      <c r="Q32" s="38"/>
    </row>
    <row r="33" ht="14.25" hidden="1" customHeight="1">
      <c r="C33" s="42" t="s">
        <v>64</v>
      </c>
      <c r="D33" s="3"/>
    </row>
    <row r="34" ht="14.25" hidden="1" customHeight="1">
      <c r="C34" s="42" t="s">
        <v>65</v>
      </c>
      <c r="D34" s="3"/>
    </row>
    <row r="35" ht="14.25" hidden="1" customHeight="1">
      <c r="C35" s="42" t="s">
        <v>66</v>
      </c>
      <c r="D35" s="3"/>
    </row>
    <row r="36" ht="14.25" customHeight="1">
      <c r="C36" s="2"/>
      <c r="D36" s="3"/>
    </row>
    <row r="37" ht="14.25" customHeight="1">
      <c r="C37" s="2"/>
      <c r="D37" s="3"/>
    </row>
    <row r="38" ht="14.25" customHeight="1">
      <c r="C38" s="2"/>
      <c r="D38" s="3"/>
    </row>
    <row r="39" ht="14.25" customHeight="1">
      <c r="C39" s="2"/>
      <c r="D39" s="3"/>
    </row>
    <row r="40" ht="14.25" customHeight="1">
      <c r="C40" s="2"/>
      <c r="D40" s="3"/>
    </row>
    <row r="41" ht="14.25" customHeight="1">
      <c r="C41" s="2"/>
      <c r="D41" s="3"/>
    </row>
    <row r="42" ht="14.25" customHeight="1">
      <c r="C42" s="2"/>
      <c r="D42" s="3"/>
    </row>
    <row r="43" ht="14.25" customHeight="1">
      <c r="C43" s="2"/>
      <c r="D43" s="3"/>
    </row>
    <row r="44" ht="14.25" customHeight="1">
      <c r="C44" s="2"/>
      <c r="D44" s="3"/>
    </row>
    <row r="45" ht="14.25" customHeight="1">
      <c r="C45" s="2"/>
      <c r="D45" s="3"/>
    </row>
    <row r="46" ht="14.25" customHeight="1">
      <c r="C46" s="2"/>
      <c r="D46" s="3"/>
    </row>
    <row r="47" ht="14.25" customHeight="1">
      <c r="C47" s="2"/>
      <c r="D47" s="3"/>
    </row>
    <row r="48" ht="14.25" customHeight="1">
      <c r="C48" s="2"/>
      <c r="D48" s="3"/>
    </row>
    <row r="49" ht="14.25" customHeight="1">
      <c r="C49" s="2"/>
      <c r="D49" s="3"/>
    </row>
    <row r="50" ht="14.25" customHeight="1">
      <c r="C50" s="2"/>
      <c r="D50" s="3"/>
    </row>
    <row r="51" ht="14.25" customHeight="1">
      <c r="C51" s="2"/>
      <c r="D51" s="3"/>
    </row>
    <row r="52" ht="14.25" customHeight="1">
      <c r="C52" s="2"/>
      <c r="D52" s="3"/>
    </row>
    <row r="53" ht="14.25" customHeight="1">
      <c r="C53" s="2"/>
      <c r="D53" s="3"/>
    </row>
    <row r="54" ht="14.25" customHeight="1">
      <c r="C54" s="2"/>
      <c r="D54" s="3"/>
    </row>
    <row r="55" ht="14.25" customHeight="1">
      <c r="C55" s="2"/>
      <c r="D55" s="3"/>
    </row>
    <row r="56" ht="14.25" customHeight="1">
      <c r="C56" s="2"/>
      <c r="D56" s="3"/>
    </row>
    <row r="57" ht="14.25" customHeight="1">
      <c r="C57" s="2"/>
      <c r="D57" s="3"/>
    </row>
    <row r="58" ht="14.25" customHeight="1">
      <c r="C58" s="2"/>
      <c r="D58" s="3"/>
    </row>
    <row r="59" ht="14.25" customHeight="1">
      <c r="C59" s="2"/>
      <c r="D59" s="3"/>
    </row>
    <row r="60" ht="14.25" customHeight="1">
      <c r="C60" s="2"/>
      <c r="D60" s="3"/>
    </row>
    <row r="61" ht="14.25" customHeight="1">
      <c r="C61" s="2"/>
      <c r="D61" s="3"/>
    </row>
    <row r="62" ht="14.25" customHeight="1">
      <c r="C62" s="2"/>
      <c r="D62" s="3"/>
    </row>
    <row r="63" ht="14.25" customHeight="1">
      <c r="C63" s="2"/>
      <c r="D63" s="3"/>
    </row>
    <row r="64" ht="14.25" customHeight="1">
      <c r="C64" s="2"/>
      <c r="D64" s="3"/>
    </row>
    <row r="65" ht="14.25" customHeight="1">
      <c r="C65" s="2"/>
      <c r="D65" s="3"/>
    </row>
    <row r="66" ht="14.25" customHeight="1">
      <c r="C66" s="2"/>
      <c r="D66" s="3"/>
    </row>
    <row r="67" ht="14.25" customHeight="1">
      <c r="C67" s="2"/>
      <c r="D67" s="3"/>
    </row>
    <row r="68" ht="14.25" customHeight="1">
      <c r="C68" s="2"/>
      <c r="D68" s="3"/>
    </row>
    <row r="69" ht="14.25" customHeight="1">
      <c r="C69" s="2"/>
      <c r="D69" s="3"/>
    </row>
    <row r="70" ht="14.25" customHeight="1">
      <c r="C70" s="2"/>
      <c r="D70" s="3"/>
    </row>
    <row r="71" ht="14.25" customHeight="1">
      <c r="C71" s="2"/>
      <c r="D71" s="3"/>
    </row>
    <row r="72" ht="14.25" customHeight="1">
      <c r="C72" s="2"/>
      <c r="D72" s="3"/>
    </row>
    <row r="73" ht="14.25" customHeight="1">
      <c r="C73" s="2"/>
      <c r="D73" s="3"/>
    </row>
    <row r="74" ht="14.25" customHeight="1">
      <c r="C74" s="2"/>
      <c r="D74" s="3"/>
    </row>
    <row r="75" ht="14.25" customHeight="1">
      <c r="C75" s="2"/>
      <c r="D75" s="3"/>
    </row>
    <row r="76" ht="14.25" customHeight="1">
      <c r="C76" s="2"/>
      <c r="D76" s="3"/>
    </row>
    <row r="77" ht="14.25" customHeight="1">
      <c r="C77" s="2"/>
      <c r="D77" s="3"/>
    </row>
    <row r="78" ht="14.25" customHeight="1">
      <c r="C78" s="2"/>
      <c r="D78" s="3"/>
    </row>
    <row r="79" ht="14.25" customHeight="1">
      <c r="C79" s="2"/>
      <c r="D79" s="3"/>
    </row>
    <row r="80" ht="14.25" customHeight="1">
      <c r="C80" s="2"/>
      <c r="D80" s="3"/>
    </row>
    <row r="81" ht="14.25" customHeight="1">
      <c r="C81" s="2"/>
      <c r="D81" s="3"/>
    </row>
    <row r="82" ht="14.25" customHeight="1">
      <c r="C82" s="2"/>
      <c r="D82" s="3"/>
    </row>
    <row r="83" ht="14.25" customHeight="1">
      <c r="C83" s="2"/>
      <c r="D83" s="3"/>
    </row>
    <row r="84" ht="14.25" customHeight="1">
      <c r="C84" s="2"/>
      <c r="D84" s="3"/>
    </row>
    <row r="85" ht="14.25" customHeight="1">
      <c r="C85" s="2"/>
      <c r="D85" s="3"/>
    </row>
    <row r="86" ht="14.25" customHeight="1">
      <c r="C86" s="2"/>
      <c r="D86" s="3"/>
    </row>
    <row r="87" ht="14.25" customHeight="1">
      <c r="C87" s="2"/>
      <c r="D87" s="3"/>
    </row>
    <row r="88" ht="14.25" customHeight="1">
      <c r="C88" s="2"/>
      <c r="D88" s="3"/>
    </row>
    <row r="89" ht="14.25" customHeight="1">
      <c r="C89" s="2"/>
      <c r="D89" s="3"/>
    </row>
    <row r="90" ht="14.25" customHeight="1">
      <c r="C90" s="2"/>
      <c r="D90" s="3"/>
    </row>
    <row r="91" ht="14.25" customHeight="1">
      <c r="C91" s="2"/>
      <c r="D91" s="3"/>
    </row>
    <row r="92" ht="14.25" customHeight="1">
      <c r="C92" s="2"/>
      <c r="D92" s="3"/>
    </row>
    <row r="93" ht="14.25" customHeight="1">
      <c r="C93" s="2"/>
      <c r="D93" s="3"/>
    </row>
    <row r="94" ht="14.25" customHeight="1">
      <c r="C94" s="2"/>
      <c r="D94" s="3"/>
    </row>
    <row r="95" ht="14.25" customHeight="1">
      <c r="C95" s="2"/>
      <c r="D95" s="3"/>
    </row>
    <row r="96" ht="14.25" customHeight="1">
      <c r="C96" s="2"/>
      <c r="D96" s="3"/>
    </row>
    <row r="97" ht="14.25" customHeight="1">
      <c r="C97" s="2"/>
      <c r="D97" s="3"/>
    </row>
    <row r="98" ht="14.25" customHeight="1">
      <c r="C98" s="2"/>
      <c r="D98" s="3"/>
    </row>
    <row r="99" ht="14.25" customHeight="1">
      <c r="C99" s="2"/>
      <c r="D99" s="3"/>
    </row>
    <row r="100" ht="14.25" customHeight="1">
      <c r="C100" s="2"/>
      <c r="D100" s="3"/>
    </row>
    <row r="101" ht="14.25" customHeight="1">
      <c r="C101" s="2"/>
      <c r="D101" s="3"/>
    </row>
    <row r="102" ht="14.25" customHeight="1">
      <c r="C102" s="2"/>
      <c r="D102" s="3"/>
    </row>
    <row r="103" ht="14.25" customHeight="1">
      <c r="C103" s="2"/>
      <c r="D103" s="3"/>
    </row>
    <row r="104" ht="14.25" customHeight="1">
      <c r="C104" s="2"/>
      <c r="D104" s="3"/>
    </row>
    <row r="105" ht="14.25" customHeight="1">
      <c r="C105" s="2"/>
      <c r="D105" s="3"/>
    </row>
    <row r="106" ht="14.25" customHeight="1">
      <c r="C106" s="2"/>
      <c r="D106" s="3"/>
    </row>
    <row r="107" ht="14.25" customHeight="1">
      <c r="C107" s="2"/>
      <c r="D107" s="3"/>
    </row>
    <row r="108" ht="14.25" customHeight="1">
      <c r="C108" s="2"/>
      <c r="D108" s="3"/>
    </row>
    <row r="109" ht="14.25" customHeight="1">
      <c r="C109" s="2"/>
      <c r="D109" s="3"/>
    </row>
    <row r="110" ht="14.25" customHeight="1">
      <c r="C110" s="2"/>
      <c r="D110" s="3"/>
    </row>
    <row r="111" ht="14.25" customHeight="1">
      <c r="C111" s="2"/>
      <c r="D111" s="3"/>
    </row>
    <row r="112" ht="14.25" customHeight="1">
      <c r="C112" s="2"/>
      <c r="D112" s="3"/>
    </row>
    <row r="113" ht="14.25" customHeight="1">
      <c r="C113" s="2"/>
      <c r="D113" s="3"/>
    </row>
    <row r="114" ht="14.25" customHeight="1">
      <c r="C114" s="2"/>
      <c r="D114" s="3"/>
    </row>
    <row r="115" ht="14.25" customHeight="1">
      <c r="C115" s="2"/>
      <c r="D115" s="3"/>
    </row>
    <row r="116" ht="14.25" customHeight="1">
      <c r="C116" s="2"/>
      <c r="D116" s="3"/>
    </row>
    <row r="117" ht="14.25" customHeight="1">
      <c r="C117" s="2"/>
      <c r="D117" s="3"/>
    </row>
    <row r="118" ht="14.25" customHeight="1">
      <c r="C118" s="2"/>
      <c r="D118" s="3"/>
    </row>
    <row r="119" ht="14.25" customHeight="1">
      <c r="C119" s="2"/>
      <c r="D119" s="3"/>
    </row>
    <row r="120" ht="14.25" customHeight="1">
      <c r="C120" s="2"/>
      <c r="D120" s="3"/>
    </row>
    <row r="121" ht="14.25" customHeight="1">
      <c r="C121" s="2"/>
      <c r="D121" s="3"/>
    </row>
    <row r="122" ht="14.25" customHeight="1">
      <c r="C122" s="2"/>
      <c r="D122" s="3"/>
    </row>
    <row r="123" ht="14.25" customHeight="1">
      <c r="C123" s="2"/>
      <c r="D123" s="3"/>
    </row>
    <row r="124" ht="14.25" customHeight="1">
      <c r="C124" s="2"/>
      <c r="D124" s="3"/>
    </row>
    <row r="125" ht="14.25" customHeight="1">
      <c r="C125" s="2"/>
      <c r="D125" s="3"/>
    </row>
    <row r="126" ht="14.25" customHeight="1">
      <c r="C126" s="2"/>
      <c r="D126" s="3"/>
    </row>
    <row r="127" ht="14.25" customHeight="1">
      <c r="C127" s="2"/>
      <c r="D127" s="3"/>
    </row>
    <row r="128" ht="14.25" customHeight="1">
      <c r="C128" s="2"/>
      <c r="D128" s="3"/>
    </row>
    <row r="129" ht="14.25" customHeight="1">
      <c r="C129" s="2"/>
      <c r="D129" s="3"/>
    </row>
    <row r="130" ht="14.25" customHeight="1">
      <c r="C130" s="2"/>
      <c r="D130" s="3"/>
    </row>
    <row r="131" ht="14.25" customHeight="1">
      <c r="C131" s="2"/>
      <c r="D131" s="3"/>
    </row>
    <row r="132" ht="14.25" customHeight="1">
      <c r="C132" s="2"/>
      <c r="D132" s="3"/>
    </row>
    <row r="133" ht="14.25" customHeight="1">
      <c r="C133" s="2"/>
      <c r="D133" s="3"/>
    </row>
    <row r="134" ht="14.25" customHeight="1">
      <c r="C134" s="2"/>
      <c r="D134" s="3"/>
    </row>
    <row r="135" ht="14.25" customHeight="1">
      <c r="C135" s="2"/>
      <c r="D135" s="3"/>
    </row>
    <row r="136" ht="14.25" customHeight="1">
      <c r="C136" s="2"/>
      <c r="D136" s="3"/>
    </row>
    <row r="137" ht="14.25" customHeight="1">
      <c r="C137" s="2"/>
      <c r="D137" s="3"/>
    </row>
    <row r="138" ht="14.25" customHeight="1">
      <c r="C138" s="2"/>
      <c r="D138" s="3"/>
    </row>
    <row r="139" ht="14.25" customHeight="1">
      <c r="C139" s="2"/>
      <c r="D139" s="3"/>
    </row>
    <row r="140" ht="14.25" customHeight="1">
      <c r="C140" s="2"/>
      <c r="D140" s="3"/>
    </row>
    <row r="141" ht="14.25" customHeight="1">
      <c r="C141" s="2"/>
      <c r="D141" s="3"/>
    </row>
    <row r="142" ht="14.25" customHeight="1">
      <c r="C142" s="2"/>
      <c r="D142" s="3"/>
    </row>
    <row r="143" ht="14.25" customHeight="1">
      <c r="C143" s="2"/>
      <c r="D143" s="3"/>
    </row>
    <row r="144" ht="14.25" customHeight="1">
      <c r="C144" s="2"/>
      <c r="D144" s="3"/>
    </row>
    <row r="145" ht="14.25" customHeight="1">
      <c r="C145" s="2"/>
      <c r="D145" s="3"/>
    </row>
    <row r="146" ht="14.25" customHeight="1">
      <c r="C146" s="2"/>
      <c r="D146" s="3"/>
    </row>
    <row r="147" ht="14.25" customHeight="1">
      <c r="C147" s="2"/>
      <c r="D147" s="3"/>
    </row>
    <row r="148" ht="14.25" customHeight="1">
      <c r="C148" s="2"/>
      <c r="D148" s="3"/>
    </row>
    <row r="149" ht="14.25" customHeight="1">
      <c r="C149" s="2"/>
      <c r="D149" s="3"/>
    </row>
    <row r="150" ht="14.25" customHeight="1">
      <c r="C150" s="2"/>
      <c r="D150" s="3"/>
    </row>
    <row r="151" ht="14.25" customHeight="1">
      <c r="C151" s="2"/>
      <c r="D151" s="3"/>
    </row>
    <row r="152" ht="14.25" customHeight="1">
      <c r="C152" s="2"/>
      <c r="D152" s="3"/>
    </row>
    <row r="153" ht="14.25" customHeight="1">
      <c r="C153" s="2"/>
      <c r="D153" s="3"/>
    </row>
    <row r="154" ht="14.25" customHeight="1">
      <c r="C154" s="2"/>
      <c r="D154" s="3"/>
    </row>
    <row r="155" ht="14.25" customHeight="1">
      <c r="C155" s="2"/>
      <c r="D155" s="3"/>
    </row>
    <row r="156" ht="14.25" customHeight="1">
      <c r="C156" s="2"/>
      <c r="D156" s="3"/>
    </row>
    <row r="157" ht="14.25" customHeight="1">
      <c r="C157" s="2"/>
      <c r="D157" s="3"/>
    </row>
    <row r="158" ht="14.25" customHeight="1">
      <c r="C158" s="2"/>
      <c r="D158" s="3"/>
    </row>
    <row r="159" ht="14.25" customHeight="1">
      <c r="C159" s="2"/>
      <c r="D159" s="3"/>
    </row>
    <row r="160" ht="14.25" customHeight="1">
      <c r="C160" s="2"/>
      <c r="D160" s="3"/>
    </row>
    <row r="161" ht="14.25" customHeight="1">
      <c r="C161" s="2"/>
      <c r="D161" s="3"/>
    </row>
    <row r="162" ht="14.25" customHeight="1">
      <c r="C162" s="2"/>
      <c r="D162" s="3"/>
    </row>
    <row r="163" ht="14.25" customHeight="1">
      <c r="C163" s="2"/>
      <c r="D163" s="3"/>
    </row>
    <row r="164" ht="14.25" customHeight="1">
      <c r="C164" s="2"/>
      <c r="D164" s="3"/>
    </row>
    <row r="165" ht="14.25" customHeight="1">
      <c r="C165" s="2"/>
      <c r="D165" s="3"/>
    </row>
    <row r="166" ht="14.25" customHeight="1">
      <c r="C166" s="2"/>
      <c r="D166" s="3"/>
    </row>
    <row r="167" ht="14.25" customHeight="1">
      <c r="C167" s="2"/>
      <c r="D167" s="3"/>
    </row>
    <row r="168" ht="14.25" customHeight="1">
      <c r="C168" s="2"/>
      <c r="D168" s="3"/>
    </row>
    <row r="169" ht="14.25" customHeight="1">
      <c r="C169" s="2"/>
      <c r="D169" s="3"/>
    </row>
    <row r="170" ht="14.25" customHeight="1">
      <c r="C170" s="2"/>
      <c r="D170" s="3"/>
    </row>
    <row r="171" ht="14.25" customHeight="1">
      <c r="C171" s="2"/>
      <c r="D171" s="3"/>
    </row>
    <row r="172" ht="14.25" customHeight="1">
      <c r="C172" s="2"/>
      <c r="D172" s="3"/>
    </row>
    <row r="173" ht="14.25" customHeight="1">
      <c r="C173" s="2"/>
      <c r="D173" s="3"/>
    </row>
    <row r="174" ht="14.25" customHeight="1">
      <c r="C174" s="2"/>
      <c r="D174" s="3"/>
    </row>
    <row r="175" ht="14.25" customHeight="1">
      <c r="C175" s="2"/>
      <c r="D175" s="3"/>
    </row>
    <row r="176" ht="14.25" customHeight="1">
      <c r="C176" s="2"/>
      <c r="D176" s="3"/>
    </row>
    <row r="177" ht="14.25" customHeight="1">
      <c r="C177" s="2"/>
      <c r="D177" s="3"/>
    </row>
    <row r="178" ht="14.25" customHeight="1">
      <c r="C178" s="2"/>
      <c r="D178" s="3"/>
    </row>
    <row r="179" ht="14.25" customHeight="1">
      <c r="C179" s="2"/>
      <c r="D179" s="3"/>
    </row>
    <row r="180" ht="14.25" customHeight="1">
      <c r="C180" s="2"/>
      <c r="D180" s="3"/>
    </row>
    <row r="181" ht="14.25" customHeight="1">
      <c r="C181" s="2"/>
      <c r="D181" s="3"/>
    </row>
    <row r="182" ht="14.25" customHeight="1">
      <c r="C182" s="2"/>
      <c r="D182" s="3"/>
    </row>
    <row r="183" ht="14.25" customHeight="1">
      <c r="C183" s="2"/>
      <c r="D183" s="3"/>
    </row>
    <row r="184" ht="14.25" customHeight="1">
      <c r="C184" s="2"/>
      <c r="D184" s="3"/>
    </row>
    <row r="185" ht="14.25" customHeight="1">
      <c r="C185" s="2"/>
      <c r="D185" s="3"/>
    </row>
    <row r="186" ht="14.25" customHeight="1">
      <c r="C186" s="2"/>
      <c r="D186" s="3"/>
    </row>
    <row r="187" ht="14.25" customHeight="1">
      <c r="C187" s="2"/>
      <c r="D187" s="3"/>
    </row>
    <row r="188" ht="14.25" customHeight="1">
      <c r="C188" s="2"/>
      <c r="D188" s="3"/>
    </row>
    <row r="189" ht="14.25" customHeight="1">
      <c r="C189" s="2"/>
      <c r="D189" s="3"/>
    </row>
    <row r="190" ht="14.25" customHeight="1">
      <c r="C190" s="2"/>
      <c r="D190" s="3"/>
    </row>
    <row r="191" ht="14.25" customHeight="1">
      <c r="C191" s="2"/>
      <c r="D191" s="3"/>
    </row>
    <row r="192" ht="14.25" customHeight="1">
      <c r="C192" s="2"/>
      <c r="D192" s="3"/>
    </row>
    <row r="193" ht="14.25" customHeight="1">
      <c r="C193" s="2"/>
      <c r="D193" s="3"/>
    </row>
    <row r="194" ht="14.25" customHeight="1">
      <c r="C194" s="2"/>
      <c r="D194" s="3"/>
    </row>
    <row r="195" ht="14.25" customHeight="1">
      <c r="C195" s="2"/>
      <c r="D195" s="3"/>
    </row>
    <row r="196" ht="14.25" customHeight="1">
      <c r="C196" s="2"/>
      <c r="D196" s="3"/>
    </row>
    <row r="197" ht="14.25" customHeight="1">
      <c r="C197" s="2"/>
      <c r="D197" s="3"/>
    </row>
    <row r="198" ht="14.25" customHeight="1">
      <c r="C198" s="2"/>
      <c r="D198" s="3"/>
    </row>
    <row r="199" ht="14.25" customHeight="1">
      <c r="C199" s="2"/>
      <c r="D199" s="3"/>
    </row>
    <row r="200" ht="14.25" customHeight="1">
      <c r="C200" s="2"/>
      <c r="D200" s="3"/>
    </row>
    <row r="201" ht="14.25" customHeight="1">
      <c r="C201" s="2"/>
      <c r="D201" s="3"/>
    </row>
    <row r="202" ht="14.25" customHeight="1">
      <c r="C202" s="2"/>
      <c r="D202" s="3"/>
    </row>
    <row r="203" ht="14.25" customHeight="1">
      <c r="C203" s="2"/>
      <c r="D203" s="3"/>
    </row>
    <row r="204" ht="14.25" customHeight="1">
      <c r="C204" s="2"/>
      <c r="D204" s="3"/>
    </row>
    <row r="205" ht="14.25" customHeight="1">
      <c r="C205" s="2"/>
      <c r="D205" s="3"/>
    </row>
    <row r="206" ht="14.25" customHeight="1">
      <c r="C206" s="2"/>
      <c r="D206" s="3"/>
    </row>
    <row r="207" ht="14.25" customHeight="1">
      <c r="C207" s="2"/>
      <c r="D207" s="3"/>
    </row>
    <row r="208" ht="14.25" customHeight="1">
      <c r="C208" s="2"/>
      <c r="D208" s="3"/>
    </row>
    <row r="209" ht="14.25" customHeight="1">
      <c r="C209" s="2"/>
      <c r="D209" s="3"/>
    </row>
    <row r="210" ht="14.25" customHeight="1">
      <c r="C210" s="2"/>
      <c r="D210" s="3"/>
    </row>
    <row r="211" ht="14.25" customHeight="1">
      <c r="C211" s="2"/>
      <c r="D211" s="3"/>
    </row>
    <row r="212" ht="14.25" customHeight="1">
      <c r="C212" s="2"/>
      <c r="D212" s="3"/>
    </row>
    <row r="213" ht="14.25" customHeight="1">
      <c r="C213" s="2"/>
      <c r="D213" s="3"/>
    </row>
    <row r="214" ht="14.25" customHeight="1">
      <c r="C214" s="2"/>
      <c r="D214" s="3"/>
    </row>
    <row r="215" ht="14.25" customHeight="1">
      <c r="C215" s="2"/>
      <c r="D215" s="3"/>
    </row>
    <row r="216" ht="14.25" customHeight="1">
      <c r="C216" s="2"/>
      <c r="D216" s="3"/>
    </row>
    <row r="217" ht="14.25" customHeight="1">
      <c r="C217" s="2"/>
      <c r="D217" s="3"/>
    </row>
    <row r="218" ht="14.25" customHeight="1">
      <c r="C218" s="2"/>
      <c r="D218" s="3"/>
    </row>
    <row r="219" ht="14.25" customHeight="1">
      <c r="C219" s="2"/>
      <c r="D219" s="3"/>
    </row>
    <row r="220" ht="14.25" customHeight="1">
      <c r="C220" s="2"/>
      <c r="D220" s="3"/>
    </row>
    <row r="221" ht="14.25" customHeight="1">
      <c r="C221" s="2"/>
      <c r="D221" s="3"/>
    </row>
    <row r="222" ht="14.25" customHeight="1">
      <c r="C222" s="2"/>
      <c r="D222" s="3"/>
    </row>
    <row r="223" ht="14.25" customHeight="1">
      <c r="C223" s="2"/>
      <c r="D223" s="3"/>
    </row>
    <row r="224" ht="14.25" customHeight="1">
      <c r="C224" s="2"/>
      <c r="D224" s="3"/>
    </row>
    <row r="225" ht="14.25" customHeight="1">
      <c r="C225" s="2"/>
      <c r="D225" s="3"/>
    </row>
    <row r="226" ht="14.25" customHeight="1">
      <c r="C226" s="2"/>
      <c r="D226" s="3"/>
    </row>
    <row r="227" ht="14.25" customHeight="1">
      <c r="C227" s="2"/>
      <c r="D227" s="3"/>
    </row>
    <row r="228" ht="14.25" customHeight="1">
      <c r="C228" s="2"/>
      <c r="D228" s="3"/>
    </row>
    <row r="229" ht="14.25" customHeight="1">
      <c r="C229" s="2"/>
      <c r="D229" s="3"/>
    </row>
    <row r="230" ht="14.25" customHeight="1">
      <c r="C230" s="2"/>
      <c r="D230" s="3"/>
    </row>
    <row r="231" ht="14.25" customHeight="1">
      <c r="C231" s="2"/>
      <c r="D231" s="3"/>
    </row>
    <row r="232" ht="14.25" customHeight="1">
      <c r="C232" s="2"/>
      <c r="D232" s="3"/>
    </row>
    <row r="233" ht="14.25" customHeight="1">
      <c r="C233" s="2"/>
      <c r="D233" s="3"/>
    </row>
    <row r="234" ht="14.25" customHeight="1">
      <c r="C234" s="2"/>
      <c r="D234" s="3"/>
    </row>
    <row r="235" ht="14.25" customHeight="1">
      <c r="C235" s="2"/>
      <c r="D235" s="3"/>
    </row>
    <row r="236" ht="14.25" customHeight="1">
      <c r="C236" s="2"/>
      <c r="D236" s="3"/>
    </row>
    <row r="237" ht="14.25" customHeight="1">
      <c r="C237" s="2"/>
      <c r="D237" s="3"/>
    </row>
    <row r="238" ht="14.25" customHeight="1">
      <c r="C238" s="2"/>
      <c r="D238" s="3"/>
    </row>
    <row r="239" ht="14.25" customHeight="1">
      <c r="C239" s="2"/>
      <c r="D239" s="3"/>
    </row>
    <row r="240" ht="14.25" customHeight="1">
      <c r="C240" s="2"/>
      <c r="D240" s="3"/>
    </row>
    <row r="241" ht="14.25" customHeight="1">
      <c r="C241" s="2"/>
      <c r="D241" s="3"/>
    </row>
    <row r="242" ht="14.25" customHeight="1">
      <c r="C242" s="2"/>
      <c r="D242" s="3"/>
    </row>
    <row r="243" ht="14.25" customHeight="1">
      <c r="C243" s="2"/>
      <c r="D243" s="3"/>
    </row>
    <row r="244" ht="14.25" customHeight="1">
      <c r="C244" s="2"/>
      <c r="D244" s="3"/>
    </row>
    <row r="245" ht="14.25" customHeight="1">
      <c r="C245" s="2"/>
      <c r="D245" s="3"/>
    </row>
    <row r="246" ht="14.25" customHeight="1">
      <c r="C246" s="2"/>
      <c r="D246" s="3"/>
    </row>
    <row r="247" ht="14.25" customHeight="1">
      <c r="C247" s="2"/>
      <c r="D247" s="3"/>
    </row>
    <row r="248" ht="14.25" customHeight="1">
      <c r="C248" s="2"/>
      <c r="D248" s="3"/>
    </row>
    <row r="249" ht="14.25" customHeight="1">
      <c r="C249" s="2"/>
      <c r="D249" s="3"/>
    </row>
    <row r="250" ht="14.25" customHeight="1">
      <c r="C250" s="2"/>
      <c r="D250" s="3"/>
    </row>
    <row r="251" ht="14.25" customHeight="1">
      <c r="C251" s="2"/>
      <c r="D251" s="3"/>
    </row>
    <row r="252" ht="14.25" customHeight="1">
      <c r="C252" s="2"/>
      <c r="D252" s="3"/>
    </row>
    <row r="253" ht="14.25" customHeight="1">
      <c r="C253" s="2"/>
      <c r="D253" s="3"/>
    </row>
    <row r="254" ht="14.25" customHeight="1">
      <c r="C254" s="2"/>
      <c r="D254" s="3"/>
    </row>
    <row r="255" ht="14.25" customHeight="1">
      <c r="C255" s="2"/>
      <c r="D255" s="3"/>
    </row>
    <row r="256" ht="14.25" customHeight="1">
      <c r="C256" s="2"/>
      <c r="D256" s="3"/>
    </row>
    <row r="257" ht="14.25" customHeight="1">
      <c r="C257" s="2"/>
      <c r="D257" s="3"/>
    </row>
    <row r="258" ht="14.25" customHeight="1">
      <c r="C258" s="2"/>
      <c r="D258" s="3"/>
    </row>
    <row r="259" ht="14.25" customHeight="1">
      <c r="C259" s="2"/>
      <c r="D259" s="3"/>
    </row>
    <row r="260" ht="14.25" customHeight="1">
      <c r="C260" s="2"/>
      <c r="D260" s="3"/>
    </row>
    <row r="261" ht="14.25" customHeight="1">
      <c r="C261" s="2"/>
      <c r="D261" s="3"/>
    </row>
    <row r="262" ht="14.25" customHeight="1">
      <c r="C262" s="2"/>
      <c r="D262" s="3"/>
    </row>
    <row r="263" ht="14.25" customHeight="1">
      <c r="C263" s="2"/>
      <c r="D263" s="3"/>
    </row>
    <row r="264" ht="14.25" customHeight="1">
      <c r="C264" s="2"/>
      <c r="D264" s="3"/>
    </row>
    <row r="265" ht="14.25" customHeight="1">
      <c r="C265" s="2"/>
      <c r="D265" s="3"/>
    </row>
    <row r="266" ht="14.25" customHeight="1">
      <c r="C266" s="2"/>
      <c r="D266" s="3"/>
    </row>
    <row r="267" ht="14.25" customHeight="1">
      <c r="C267" s="2"/>
      <c r="D267" s="3"/>
    </row>
    <row r="268" ht="14.25" customHeight="1">
      <c r="C268" s="2"/>
      <c r="D268" s="3"/>
    </row>
    <row r="269" ht="14.25" customHeight="1">
      <c r="C269" s="2"/>
      <c r="D269" s="3"/>
    </row>
    <row r="270" ht="14.25" customHeight="1">
      <c r="C270" s="2"/>
      <c r="D270" s="3"/>
    </row>
    <row r="271" ht="14.25" customHeight="1">
      <c r="C271" s="2"/>
      <c r="D271" s="3"/>
    </row>
    <row r="272" ht="14.25" customHeight="1">
      <c r="C272" s="2"/>
      <c r="D272" s="3"/>
    </row>
    <row r="273" ht="14.25" customHeight="1">
      <c r="C273" s="2"/>
      <c r="D273" s="3"/>
    </row>
    <row r="274" ht="14.25" customHeight="1">
      <c r="C274" s="2"/>
      <c r="D274" s="3"/>
    </row>
    <row r="275" ht="14.25" customHeight="1">
      <c r="C275" s="2"/>
      <c r="D275" s="3"/>
    </row>
    <row r="276" ht="14.25" customHeight="1">
      <c r="C276" s="2"/>
      <c r="D276" s="3"/>
    </row>
    <row r="277" ht="14.25" customHeight="1">
      <c r="C277" s="2"/>
      <c r="D277" s="3"/>
    </row>
    <row r="278" ht="14.25" customHeight="1">
      <c r="C278" s="2"/>
      <c r="D278" s="3"/>
    </row>
    <row r="279" ht="14.25" customHeight="1">
      <c r="C279" s="2"/>
      <c r="D279" s="3"/>
    </row>
    <row r="280" ht="14.25" customHeight="1">
      <c r="C280" s="2"/>
      <c r="D280" s="3"/>
    </row>
    <row r="281" ht="14.25" customHeight="1">
      <c r="C281" s="2"/>
      <c r="D281" s="3"/>
    </row>
    <row r="282" ht="14.25" customHeight="1">
      <c r="C282" s="2"/>
      <c r="D282" s="3"/>
    </row>
    <row r="283" ht="14.25" customHeight="1">
      <c r="C283" s="2"/>
      <c r="D283" s="3"/>
    </row>
    <row r="284" ht="14.25" customHeight="1">
      <c r="C284" s="2"/>
      <c r="D284" s="3"/>
    </row>
    <row r="285" ht="14.25" customHeight="1">
      <c r="C285" s="2"/>
      <c r="D285" s="3"/>
    </row>
    <row r="286" ht="14.25" customHeight="1">
      <c r="C286" s="2"/>
      <c r="D286" s="3"/>
    </row>
    <row r="287" ht="14.25" customHeight="1">
      <c r="C287" s="2"/>
      <c r="D287" s="3"/>
    </row>
    <row r="288" ht="14.25" customHeight="1">
      <c r="C288" s="2"/>
      <c r="D288" s="3"/>
    </row>
    <row r="289" ht="14.25" customHeight="1">
      <c r="C289" s="2"/>
      <c r="D289" s="3"/>
    </row>
    <row r="290" ht="14.25" customHeight="1">
      <c r="C290" s="2"/>
      <c r="D290" s="3"/>
    </row>
    <row r="291" ht="14.25" customHeight="1">
      <c r="C291" s="2"/>
      <c r="D291" s="3"/>
    </row>
    <row r="292" ht="14.25" customHeight="1">
      <c r="C292" s="2"/>
      <c r="D292" s="3"/>
    </row>
    <row r="293" ht="14.25" customHeight="1">
      <c r="C293" s="2"/>
      <c r="D293" s="3"/>
    </row>
    <row r="294" ht="14.25" customHeight="1">
      <c r="C294" s="2"/>
      <c r="D294" s="3"/>
    </row>
    <row r="295" ht="14.25" customHeight="1">
      <c r="C295" s="2"/>
      <c r="D295" s="3"/>
    </row>
    <row r="296" ht="14.25" customHeight="1">
      <c r="C296" s="2"/>
      <c r="D296" s="3"/>
    </row>
    <row r="297" ht="14.25" customHeight="1">
      <c r="C297" s="2"/>
      <c r="D297" s="3"/>
    </row>
    <row r="298" ht="14.25" customHeight="1">
      <c r="C298" s="2"/>
      <c r="D298" s="3"/>
    </row>
    <row r="299" ht="14.25" customHeight="1">
      <c r="C299" s="2"/>
      <c r="D299" s="3"/>
    </row>
    <row r="300" ht="14.25" customHeight="1">
      <c r="C300" s="2"/>
      <c r="D300" s="3"/>
    </row>
    <row r="301" ht="14.25" customHeight="1">
      <c r="C301" s="2"/>
      <c r="D301" s="3"/>
    </row>
    <row r="302" ht="14.25" customHeight="1">
      <c r="C302" s="2"/>
      <c r="D302" s="3"/>
    </row>
    <row r="303" ht="14.25" customHeight="1">
      <c r="C303" s="2"/>
      <c r="D303" s="3"/>
    </row>
    <row r="304" ht="14.25" customHeight="1">
      <c r="C304" s="2"/>
      <c r="D304" s="3"/>
    </row>
    <row r="305" ht="14.25" customHeight="1">
      <c r="C305" s="2"/>
      <c r="D305" s="3"/>
    </row>
    <row r="306" ht="14.25" customHeight="1">
      <c r="C306" s="2"/>
      <c r="D306" s="3"/>
    </row>
    <row r="307" ht="14.25" customHeight="1">
      <c r="C307" s="2"/>
      <c r="D307" s="3"/>
    </row>
    <row r="308" ht="14.25" customHeight="1">
      <c r="C308" s="2"/>
      <c r="D308" s="3"/>
    </row>
    <row r="309" ht="14.25" customHeight="1">
      <c r="C309" s="2"/>
      <c r="D309" s="3"/>
    </row>
    <row r="310" ht="14.25" customHeight="1">
      <c r="C310" s="2"/>
      <c r="D310" s="3"/>
    </row>
    <row r="311" ht="14.25" customHeight="1">
      <c r="C311" s="2"/>
      <c r="D311" s="3"/>
    </row>
    <row r="312" ht="14.25" customHeight="1">
      <c r="C312" s="2"/>
      <c r="D312" s="3"/>
    </row>
    <row r="313" ht="14.25" customHeight="1">
      <c r="C313" s="2"/>
      <c r="D313" s="3"/>
    </row>
    <row r="314" ht="14.25" customHeight="1">
      <c r="C314" s="2"/>
      <c r="D314" s="3"/>
    </row>
    <row r="315" ht="14.25" customHeight="1">
      <c r="C315" s="2"/>
      <c r="D315" s="3"/>
    </row>
    <row r="316" ht="14.25" customHeight="1">
      <c r="C316" s="2"/>
      <c r="D316" s="3"/>
    </row>
    <row r="317" ht="14.25" customHeight="1">
      <c r="C317" s="2"/>
      <c r="D317" s="3"/>
    </row>
    <row r="318" ht="14.25" customHeight="1">
      <c r="C318" s="2"/>
      <c r="D318" s="3"/>
    </row>
    <row r="319" ht="14.25" customHeight="1">
      <c r="C319" s="2"/>
      <c r="D319" s="3"/>
    </row>
    <row r="320" ht="14.25" customHeight="1">
      <c r="C320" s="2"/>
      <c r="D320" s="3"/>
    </row>
    <row r="321" ht="14.25" customHeight="1">
      <c r="C321" s="2"/>
      <c r="D321" s="3"/>
    </row>
    <row r="322" ht="14.25" customHeight="1">
      <c r="C322" s="2"/>
      <c r="D322" s="3"/>
    </row>
    <row r="323" ht="14.25" customHeight="1">
      <c r="C323" s="2"/>
      <c r="D323" s="3"/>
    </row>
    <row r="324" ht="14.25" customHeight="1">
      <c r="C324" s="2"/>
      <c r="D324" s="3"/>
    </row>
    <row r="325" ht="14.25" customHeight="1">
      <c r="C325" s="2"/>
      <c r="D325" s="3"/>
    </row>
    <row r="326" ht="14.25" customHeight="1">
      <c r="C326" s="2"/>
      <c r="D326" s="3"/>
    </row>
    <row r="327" ht="14.25" customHeight="1">
      <c r="C327" s="2"/>
      <c r="D327" s="3"/>
    </row>
    <row r="328" ht="14.25" customHeight="1">
      <c r="C328" s="2"/>
      <c r="D328" s="3"/>
    </row>
    <row r="329" ht="14.25" customHeight="1">
      <c r="C329" s="2"/>
      <c r="D329" s="3"/>
    </row>
    <row r="330" ht="14.25" customHeight="1">
      <c r="C330" s="2"/>
      <c r="D330" s="3"/>
    </row>
    <row r="331" ht="14.25" customHeight="1">
      <c r="C331" s="2"/>
      <c r="D331" s="3"/>
    </row>
    <row r="332" ht="14.25" customHeight="1">
      <c r="C332" s="2"/>
      <c r="D332" s="3"/>
    </row>
    <row r="333" ht="14.25" customHeight="1">
      <c r="C333" s="2"/>
      <c r="D333" s="3"/>
    </row>
    <row r="334" ht="14.25" customHeight="1">
      <c r="C334" s="2"/>
      <c r="D334" s="3"/>
    </row>
    <row r="335" ht="14.25" customHeight="1">
      <c r="C335" s="2"/>
      <c r="D335" s="3"/>
    </row>
    <row r="336" ht="14.25" customHeight="1">
      <c r="C336" s="2"/>
      <c r="D336" s="3"/>
    </row>
    <row r="337" ht="14.25" customHeight="1">
      <c r="C337" s="2"/>
      <c r="D337" s="3"/>
    </row>
    <row r="338" ht="14.25" customHeight="1">
      <c r="C338" s="2"/>
      <c r="D338" s="3"/>
    </row>
    <row r="339" ht="14.25" customHeight="1">
      <c r="C339" s="2"/>
      <c r="D339" s="3"/>
    </row>
    <row r="340" ht="14.25" customHeight="1">
      <c r="C340" s="2"/>
      <c r="D340" s="3"/>
    </row>
    <row r="341" ht="14.25" customHeight="1">
      <c r="C341" s="2"/>
      <c r="D341" s="3"/>
    </row>
    <row r="342" ht="14.25" customHeight="1">
      <c r="C342" s="2"/>
      <c r="D342" s="3"/>
    </row>
    <row r="343" ht="14.25" customHeight="1">
      <c r="C343" s="2"/>
      <c r="D343" s="3"/>
    </row>
    <row r="344" ht="14.25" customHeight="1">
      <c r="C344" s="2"/>
      <c r="D344" s="3"/>
    </row>
    <row r="345" ht="14.25" customHeight="1">
      <c r="C345" s="2"/>
      <c r="D345" s="3"/>
    </row>
    <row r="346" ht="14.25" customHeight="1">
      <c r="C346" s="2"/>
      <c r="D346" s="3"/>
    </row>
    <row r="347" ht="14.25" customHeight="1">
      <c r="C347" s="2"/>
      <c r="D347" s="3"/>
    </row>
    <row r="348" ht="14.25" customHeight="1">
      <c r="C348" s="2"/>
      <c r="D348" s="3"/>
    </row>
    <row r="349" ht="14.25" customHeight="1">
      <c r="C349" s="2"/>
      <c r="D349" s="3"/>
    </row>
    <row r="350" ht="14.25" customHeight="1">
      <c r="C350" s="2"/>
      <c r="D350" s="3"/>
    </row>
    <row r="351" ht="14.25" customHeight="1">
      <c r="C351" s="2"/>
      <c r="D351" s="3"/>
    </row>
    <row r="352" ht="14.25" customHeight="1">
      <c r="C352" s="2"/>
      <c r="D352" s="3"/>
    </row>
    <row r="353" ht="14.25" customHeight="1">
      <c r="C353" s="2"/>
      <c r="D353" s="3"/>
    </row>
    <row r="354" ht="14.25" customHeight="1">
      <c r="C354" s="2"/>
      <c r="D354" s="3"/>
    </row>
    <row r="355" ht="14.25" customHeight="1">
      <c r="C355" s="2"/>
      <c r="D355" s="3"/>
    </row>
    <row r="356" ht="14.25" customHeight="1">
      <c r="C356" s="2"/>
      <c r="D356" s="3"/>
    </row>
    <row r="357" ht="14.25" customHeight="1">
      <c r="C357" s="2"/>
      <c r="D357" s="3"/>
    </row>
    <row r="358" ht="14.25" customHeight="1">
      <c r="C358" s="2"/>
      <c r="D358" s="3"/>
    </row>
    <row r="359" ht="14.25" customHeight="1">
      <c r="C359" s="2"/>
      <c r="D359" s="3"/>
    </row>
    <row r="360" ht="14.25" customHeight="1">
      <c r="C360" s="2"/>
      <c r="D360" s="3"/>
    </row>
    <row r="361" ht="14.25" customHeight="1">
      <c r="C361" s="2"/>
      <c r="D361" s="3"/>
    </row>
    <row r="362" ht="14.25" customHeight="1">
      <c r="C362" s="2"/>
      <c r="D362" s="3"/>
    </row>
    <row r="363" ht="14.25" customHeight="1">
      <c r="C363" s="2"/>
      <c r="D363" s="3"/>
    </row>
    <row r="364" ht="14.25" customHeight="1">
      <c r="C364" s="2"/>
      <c r="D364" s="3"/>
    </row>
    <row r="365" ht="14.25" customHeight="1">
      <c r="C365" s="2"/>
      <c r="D365" s="3"/>
    </row>
    <row r="366" ht="14.25" customHeight="1">
      <c r="C366" s="2"/>
      <c r="D366" s="3"/>
    </row>
    <row r="367" ht="14.25" customHeight="1">
      <c r="C367" s="2"/>
      <c r="D367" s="3"/>
    </row>
    <row r="368" ht="14.25" customHeight="1">
      <c r="C368" s="2"/>
      <c r="D368" s="3"/>
    </row>
    <row r="369" ht="14.25" customHeight="1">
      <c r="C369" s="2"/>
      <c r="D369" s="3"/>
    </row>
    <row r="370" ht="14.25" customHeight="1">
      <c r="C370" s="2"/>
      <c r="D370" s="3"/>
    </row>
    <row r="371" ht="14.25" customHeight="1">
      <c r="C371" s="2"/>
      <c r="D371" s="3"/>
    </row>
    <row r="372" ht="14.25" customHeight="1">
      <c r="C372" s="2"/>
      <c r="D372" s="3"/>
    </row>
    <row r="373" ht="14.25" customHeight="1">
      <c r="C373" s="2"/>
      <c r="D373" s="3"/>
    </row>
    <row r="374" ht="14.25" customHeight="1">
      <c r="C374" s="2"/>
      <c r="D374" s="3"/>
    </row>
    <row r="375" ht="14.25" customHeight="1">
      <c r="C375" s="2"/>
      <c r="D375" s="3"/>
    </row>
    <row r="376" ht="14.25" customHeight="1">
      <c r="C376" s="2"/>
      <c r="D376" s="3"/>
    </row>
    <row r="377" ht="14.25" customHeight="1">
      <c r="C377" s="2"/>
      <c r="D377" s="3"/>
    </row>
    <row r="378" ht="14.25" customHeight="1">
      <c r="C378" s="2"/>
      <c r="D378" s="3"/>
    </row>
    <row r="379" ht="14.25" customHeight="1">
      <c r="C379" s="2"/>
      <c r="D379" s="3"/>
    </row>
    <row r="380" ht="14.25" customHeight="1">
      <c r="C380" s="2"/>
      <c r="D380" s="3"/>
    </row>
    <row r="381" ht="14.25" customHeight="1">
      <c r="C381" s="2"/>
      <c r="D381" s="3"/>
    </row>
    <row r="382" ht="14.25" customHeight="1">
      <c r="C382" s="2"/>
      <c r="D382" s="3"/>
    </row>
    <row r="383" ht="14.25" customHeight="1">
      <c r="C383" s="2"/>
      <c r="D383" s="3"/>
    </row>
    <row r="384" ht="14.25" customHeight="1">
      <c r="C384" s="2"/>
      <c r="D384" s="3"/>
    </row>
    <row r="385" ht="14.25" customHeight="1">
      <c r="C385" s="2"/>
      <c r="D385" s="3"/>
    </row>
    <row r="386" ht="14.25" customHeight="1">
      <c r="C386" s="2"/>
      <c r="D386" s="3"/>
    </row>
    <row r="387" ht="14.25" customHeight="1">
      <c r="C387" s="2"/>
      <c r="D387" s="3"/>
    </row>
    <row r="388" ht="14.25" customHeight="1">
      <c r="C388" s="2"/>
      <c r="D388" s="3"/>
    </row>
    <row r="389" ht="14.25" customHeight="1">
      <c r="C389" s="2"/>
      <c r="D389" s="3"/>
    </row>
    <row r="390" ht="14.25" customHeight="1">
      <c r="C390" s="2"/>
      <c r="D390" s="3"/>
    </row>
    <row r="391" ht="14.25" customHeight="1">
      <c r="C391" s="2"/>
      <c r="D391" s="3"/>
    </row>
    <row r="392" ht="14.25" customHeight="1">
      <c r="C392" s="2"/>
      <c r="D392" s="3"/>
    </row>
    <row r="393" ht="14.25" customHeight="1">
      <c r="C393" s="2"/>
      <c r="D393" s="3"/>
    </row>
    <row r="394" ht="14.25" customHeight="1">
      <c r="C394" s="2"/>
      <c r="D394" s="3"/>
    </row>
    <row r="395" ht="14.25" customHeight="1">
      <c r="C395" s="2"/>
      <c r="D395" s="3"/>
    </row>
    <row r="396" ht="14.25" customHeight="1">
      <c r="C396" s="2"/>
      <c r="D396" s="3"/>
    </row>
    <row r="397" ht="14.25" customHeight="1">
      <c r="C397" s="2"/>
      <c r="D397" s="3"/>
    </row>
    <row r="398" ht="14.25" customHeight="1">
      <c r="C398" s="2"/>
      <c r="D398" s="3"/>
    </row>
    <row r="399" ht="14.25" customHeight="1">
      <c r="C399" s="2"/>
      <c r="D399" s="3"/>
    </row>
    <row r="400" ht="14.25" customHeight="1">
      <c r="C400" s="2"/>
      <c r="D400" s="3"/>
    </row>
    <row r="401" ht="14.25" customHeight="1">
      <c r="C401" s="2"/>
      <c r="D401" s="3"/>
    </row>
    <row r="402" ht="14.25" customHeight="1">
      <c r="C402" s="2"/>
      <c r="D402" s="3"/>
    </row>
    <row r="403" ht="14.25" customHeight="1">
      <c r="C403" s="2"/>
      <c r="D403" s="3"/>
    </row>
    <row r="404" ht="14.25" customHeight="1">
      <c r="C404" s="2"/>
      <c r="D404" s="3"/>
    </row>
    <row r="405" ht="14.25" customHeight="1">
      <c r="C405" s="2"/>
      <c r="D405" s="3"/>
    </row>
    <row r="406" ht="14.25" customHeight="1">
      <c r="C406" s="2"/>
      <c r="D406" s="3"/>
    </row>
    <row r="407" ht="14.25" customHeight="1">
      <c r="C407" s="2"/>
      <c r="D407" s="3"/>
    </row>
    <row r="408" ht="14.25" customHeight="1">
      <c r="C408" s="2"/>
      <c r="D408" s="3"/>
    </row>
    <row r="409" ht="14.25" customHeight="1">
      <c r="C409" s="2"/>
      <c r="D409" s="3"/>
    </row>
    <row r="410" ht="14.25" customHeight="1">
      <c r="C410" s="2"/>
      <c r="D410" s="3"/>
    </row>
    <row r="411" ht="14.25" customHeight="1">
      <c r="C411" s="2"/>
      <c r="D411" s="3"/>
    </row>
    <row r="412" ht="14.25" customHeight="1">
      <c r="C412" s="2"/>
      <c r="D412" s="3"/>
    </row>
    <row r="413" ht="14.25" customHeight="1">
      <c r="C413" s="2"/>
      <c r="D413" s="3"/>
    </row>
    <row r="414" ht="14.25" customHeight="1">
      <c r="C414" s="2"/>
      <c r="D414" s="3"/>
    </row>
    <row r="415" ht="14.25" customHeight="1">
      <c r="C415" s="2"/>
      <c r="D415" s="3"/>
    </row>
    <row r="416" ht="14.25" customHeight="1">
      <c r="C416" s="2"/>
      <c r="D416" s="3"/>
    </row>
    <row r="417" ht="14.25" customHeight="1">
      <c r="C417" s="2"/>
      <c r="D417" s="3"/>
    </row>
    <row r="418" ht="14.25" customHeight="1">
      <c r="C418" s="2"/>
      <c r="D418" s="3"/>
    </row>
    <row r="419" ht="14.25" customHeight="1">
      <c r="C419" s="2"/>
      <c r="D419" s="3"/>
    </row>
    <row r="420" ht="14.25" customHeight="1">
      <c r="C420" s="2"/>
      <c r="D420" s="3"/>
    </row>
    <row r="421" ht="14.25" customHeight="1">
      <c r="C421" s="2"/>
      <c r="D421" s="3"/>
    </row>
    <row r="422" ht="14.25" customHeight="1">
      <c r="C422" s="2"/>
      <c r="D422" s="3"/>
    </row>
    <row r="423" ht="14.25" customHeight="1">
      <c r="C423" s="2"/>
      <c r="D423" s="3"/>
    </row>
    <row r="424" ht="14.25" customHeight="1">
      <c r="C424" s="2"/>
      <c r="D424" s="3"/>
    </row>
    <row r="425" ht="14.25" customHeight="1">
      <c r="C425" s="2"/>
      <c r="D425" s="3"/>
    </row>
    <row r="426" ht="14.25" customHeight="1">
      <c r="C426" s="2"/>
      <c r="D426" s="3"/>
    </row>
    <row r="427" ht="14.25" customHeight="1">
      <c r="C427" s="2"/>
      <c r="D427" s="3"/>
    </row>
    <row r="428" ht="14.25" customHeight="1">
      <c r="C428" s="2"/>
      <c r="D428" s="3"/>
    </row>
    <row r="429" ht="14.25" customHeight="1">
      <c r="C429" s="2"/>
      <c r="D429" s="3"/>
    </row>
    <row r="430" ht="14.25" customHeight="1">
      <c r="C430" s="2"/>
      <c r="D430" s="3"/>
    </row>
    <row r="431" ht="14.25" customHeight="1">
      <c r="C431" s="2"/>
      <c r="D431" s="3"/>
    </row>
    <row r="432" ht="14.25" customHeight="1">
      <c r="C432" s="2"/>
      <c r="D432" s="3"/>
    </row>
    <row r="433" ht="14.25" customHeight="1">
      <c r="C433" s="2"/>
      <c r="D433" s="3"/>
    </row>
    <row r="434" ht="14.25" customHeight="1">
      <c r="C434" s="2"/>
      <c r="D434" s="3"/>
    </row>
    <row r="435" ht="14.25" customHeight="1">
      <c r="C435" s="2"/>
      <c r="D435" s="3"/>
    </row>
    <row r="436" ht="14.25" customHeight="1">
      <c r="C436" s="2"/>
      <c r="D436" s="3"/>
    </row>
    <row r="437" ht="14.25" customHeight="1">
      <c r="C437" s="2"/>
      <c r="D437" s="3"/>
    </row>
    <row r="438" ht="14.25" customHeight="1">
      <c r="C438" s="2"/>
      <c r="D438" s="3"/>
    </row>
    <row r="439" ht="14.25" customHeight="1">
      <c r="C439" s="2"/>
      <c r="D439" s="3"/>
    </row>
    <row r="440" ht="14.25" customHeight="1">
      <c r="C440" s="2"/>
      <c r="D440" s="3"/>
    </row>
    <row r="441" ht="14.25" customHeight="1">
      <c r="C441" s="2"/>
      <c r="D441" s="3"/>
    </row>
    <row r="442" ht="14.25" customHeight="1">
      <c r="C442" s="2"/>
      <c r="D442" s="3"/>
    </row>
    <row r="443" ht="14.25" customHeight="1">
      <c r="C443" s="2"/>
      <c r="D443" s="3"/>
    </row>
    <row r="444" ht="14.25" customHeight="1">
      <c r="C444" s="2"/>
      <c r="D444" s="3"/>
    </row>
    <row r="445" ht="14.25" customHeight="1">
      <c r="C445" s="2"/>
      <c r="D445" s="3"/>
    </row>
    <row r="446" ht="14.25" customHeight="1">
      <c r="C446" s="2"/>
      <c r="D446" s="3"/>
    </row>
    <row r="447" ht="14.25" customHeight="1">
      <c r="C447" s="2"/>
      <c r="D447" s="3"/>
    </row>
    <row r="448" ht="14.25" customHeight="1">
      <c r="C448" s="2"/>
      <c r="D448" s="3"/>
    </row>
    <row r="449" ht="14.25" customHeight="1">
      <c r="C449" s="2"/>
      <c r="D449" s="3"/>
    </row>
    <row r="450" ht="14.25" customHeight="1">
      <c r="C450" s="2"/>
      <c r="D450" s="3"/>
    </row>
    <row r="451" ht="14.25" customHeight="1">
      <c r="C451" s="2"/>
      <c r="D451" s="3"/>
    </row>
    <row r="452" ht="14.25" customHeight="1">
      <c r="C452" s="2"/>
      <c r="D452" s="3"/>
    </row>
    <row r="453" ht="14.25" customHeight="1">
      <c r="C453" s="2"/>
      <c r="D453" s="3"/>
    </row>
    <row r="454" ht="14.25" customHeight="1">
      <c r="C454" s="2"/>
      <c r="D454" s="3"/>
    </row>
    <row r="455" ht="14.25" customHeight="1">
      <c r="C455" s="2"/>
      <c r="D455" s="3"/>
    </row>
    <row r="456" ht="14.25" customHeight="1">
      <c r="C456" s="2"/>
      <c r="D456" s="3"/>
    </row>
    <row r="457" ht="14.25" customHeight="1">
      <c r="C457" s="2"/>
      <c r="D457" s="3"/>
    </row>
    <row r="458" ht="14.25" customHeight="1">
      <c r="C458" s="2"/>
      <c r="D458" s="3"/>
    </row>
    <row r="459" ht="14.25" customHeight="1">
      <c r="C459" s="2"/>
      <c r="D459" s="3"/>
    </row>
    <row r="460" ht="14.25" customHeight="1">
      <c r="C460" s="2"/>
      <c r="D460" s="3"/>
    </row>
    <row r="461" ht="14.25" customHeight="1">
      <c r="C461" s="2"/>
      <c r="D461" s="3"/>
    </row>
    <row r="462" ht="14.25" customHeight="1">
      <c r="C462" s="2"/>
      <c r="D462" s="3"/>
    </row>
    <row r="463" ht="14.25" customHeight="1">
      <c r="C463" s="2"/>
      <c r="D463" s="3"/>
    </row>
    <row r="464" ht="14.25" customHeight="1">
      <c r="C464" s="2"/>
      <c r="D464" s="3"/>
    </row>
    <row r="465" ht="14.25" customHeight="1">
      <c r="C465" s="2"/>
      <c r="D465" s="3"/>
    </row>
    <row r="466" ht="14.25" customHeight="1">
      <c r="C466" s="2"/>
      <c r="D466" s="3"/>
    </row>
    <row r="467" ht="14.25" customHeight="1">
      <c r="C467" s="2"/>
      <c r="D467" s="3"/>
    </row>
    <row r="468" ht="14.25" customHeight="1">
      <c r="C468" s="2"/>
      <c r="D468" s="3"/>
    </row>
    <row r="469" ht="14.25" customHeight="1">
      <c r="C469" s="2"/>
      <c r="D469" s="3"/>
    </row>
    <row r="470" ht="14.25" customHeight="1">
      <c r="C470" s="2"/>
      <c r="D470" s="3"/>
    </row>
    <row r="471" ht="14.25" customHeight="1">
      <c r="C471" s="2"/>
      <c r="D471" s="3"/>
    </row>
    <row r="472" ht="14.25" customHeight="1">
      <c r="C472" s="2"/>
      <c r="D472" s="3"/>
    </row>
    <row r="473" ht="14.25" customHeight="1">
      <c r="C473" s="2"/>
      <c r="D473" s="3"/>
    </row>
    <row r="474" ht="14.25" customHeight="1">
      <c r="C474" s="2"/>
      <c r="D474" s="3"/>
    </row>
    <row r="475" ht="14.25" customHeight="1">
      <c r="C475" s="2"/>
      <c r="D475" s="3"/>
    </row>
    <row r="476" ht="14.25" customHeight="1">
      <c r="C476" s="2"/>
      <c r="D476" s="3"/>
    </row>
    <row r="477" ht="14.25" customHeight="1">
      <c r="C477" s="2"/>
      <c r="D477" s="3"/>
    </row>
    <row r="478" ht="14.25" customHeight="1">
      <c r="C478" s="2"/>
      <c r="D478" s="3"/>
    </row>
    <row r="479" ht="14.25" customHeight="1">
      <c r="C479" s="2"/>
      <c r="D479" s="3"/>
    </row>
    <row r="480" ht="14.25" customHeight="1">
      <c r="C480" s="2"/>
      <c r="D480" s="3"/>
    </row>
    <row r="481" ht="14.25" customHeight="1">
      <c r="C481" s="2"/>
      <c r="D481" s="3"/>
    </row>
    <row r="482" ht="14.25" customHeight="1">
      <c r="C482" s="2"/>
      <c r="D482" s="3"/>
    </row>
    <row r="483" ht="14.25" customHeight="1">
      <c r="C483" s="2"/>
      <c r="D483" s="3"/>
    </row>
    <row r="484" ht="14.25" customHeight="1">
      <c r="C484" s="2"/>
      <c r="D484" s="3"/>
    </row>
    <row r="485" ht="14.25" customHeight="1">
      <c r="C485" s="2"/>
      <c r="D485" s="3"/>
    </row>
    <row r="486" ht="14.25" customHeight="1">
      <c r="C486" s="2"/>
      <c r="D486" s="3"/>
    </row>
    <row r="487" ht="14.25" customHeight="1">
      <c r="C487" s="2"/>
      <c r="D487" s="3"/>
    </row>
    <row r="488" ht="14.25" customHeight="1">
      <c r="C488" s="2"/>
      <c r="D488" s="3"/>
    </row>
    <row r="489" ht="14.25" customHeight="1">
      <c r="C489" s="2"/>
      <c r="D489" s="3"/>
    </row>
    <row r="490" ht="14.25" customHeight="1">
      <c r="C490" s="2"/>
      <c r="D490" s="3"/>
    </row>
    <row r="491" ht="14.25" customHeight="1">
      <c r="C491" s="2"/>
      <c r="D491" s="3"/>
    </row>
    <row r="492" ht="14.25" customHeight="1">
      <c r="C492" s="2"/>
      <c r="D492" s="3"/>
    </row>
    <row r="493" ht="14.25" customHeight="1">
      <c r="C493" s="2"/>
      <c r="D493" s="3"/>
    </row>
    <row r="494" ht="14.25" customHeight="1">
      <c r="C494" s="2"/>
      <c r="D494" s="3"/>
    </row>
    <row r="495" ht="14.25" customHeight="1">
      <c r="C495" s="2"/>
      <c r="D495" s="3"/>
    </row>
    <row r="496" ht="14.25" customHeight="1">
      <c r="C496" s="2"/>
      <c r="D496" s="3"/>
    </row>
    <row r="497" ht="14.25" customHeight="1">
      <c r="C497" s="2"/>
      <c r="D497" s="3"/>
    </row>
    <row r="498" ht="14.25" customHeight="1">
      <c r="C498" s="2"/>
      <c r="D498" s="3"/>
    </row>
    <row r="499" ht="14.25" customHeight="1">
      <c r="C499" s="2"/>
      <c r="D499" s="3"/>
    </row>
    <row r="500" ht="14.25" customHeight="1">
      <c r="C500" s="2"/>
      <c r="D500" s="3"/>
    </row>
    <row r="501" ht="14.25" customHeight="1">
      <c r="C501" s="2"/>
      <c r="D501" s="3"/>
    </row>
    <row r="502" ht="14.25" customHeight="1">
      <c r="C502" s="2"/>
      <c r="D502" s="3"/>
    </row>
    <row r="503" ht="14.25" customHeight="1">
      <c r="C503" s="2"/>
      <c r="D503" s="3"/>
    </row>
    <row r="504" ht="14.25" customHeight="1">
      <c r="C504" s="2"/>
      <c r="D504" s="3"/>
    </row>
    <row r="505" ht="14.25" customHeight="1">
      <c r="C505" s="2"/>
      <c r="D505" s="3"/>
    </row>
    <row r="506" ht="14.25" customHeight="1">
      <c r="C506" s="2"/>
      <c r="D506" s="3"/>
    </row>
    <row r="507" ht="14.25" customHeight="1">
      <c r="C507" s="2"/>
      <c r="D507" s="3"/>
    </row>
    <row r="508" ht="14.25" customHeight="1">
      <c r="C508" s="2"/>
      <c r="D508" s="3"/>
    </row>
    <row r="509" ht="14.25" customHeight="1">
      <c r="C509" s="2"/>
      <c r="D509" s="3"/>
    </row>
    <row r="510" ht="14.25" customHeight="1">
      <c r="C510" s="2"/>
      <c r="D510" s="3"/>
    </row>
    <row r="511" ht="14.25" customHeight="1">
      <c r="C511" s="2"/>
      <c r="D511" s="3"/>
    </row>
    <row r="512" ht="14.25" customHeight="1">
      <c r="C512" s="2"/>
      <c r="D512" s="3"/>
    </row>
    <row r="513" ht="14.25" customHeight="1">
      <c r="C513" s="2"/>
      <c r="D513" s="3"/>
    </row>
    <row r="514" ht="14.25" customHeight="1">
      <c r="C514" s="2"/>
      <c r="D514" s="3"/>
    </row>
    <row r="515" ht="14.25" customHeight="1">
      <c r="C515" s="2"/>
      <c r="D515" s="3"/>
    </row>
    <row r="516" ht="14.25" customHeight="1">
      <c r="C516" s="2"/>
      <c r="D516" s="3"/>
    </row>
    <row r="517" ht="14.25" customHeight="1">
      <c r="C517" s="2"/>
      <c r="D517" s="3"/>
    </row>
    <row r="518" ht="14.25" customHeight="1">
      <c r="C518" s="2"/>
      <c r="D518" s="3"/>
    </row>
    <row r="519" ht="14.25" customHeight="1">
      <c r="C519" s="2"/>
      <c r="D519" s="3"/>
    </row>
    <row r="520" ht="14.25" customHeight="1">
      <c r="C520" s="2"/>
      <c r="D520" s="3"/>
    </row>
    <row r="521" ht="14.25" customHeight="1">
      <c r="C521" s="2"/>
      <c r="D521" s="3"/>
    </row>
    <row r="522" ht="14.25" customHeight="1">
      <c r="C522" s="2"/>
      <c r="D522" s="3"/>
    </row>
    <row r="523" ht="14.25" customHeight="1">
      <c r="C523" s="2"/>
      <c r="D523" s="3"/>
    </row>
    <row r="524" ht="14.25" customHeight="1">
      <c r="C524" s="2"/>
      <c r="D524" s="3"/>
    </row>
    <row r="525" ht="14.25" customHeight="1">
      <c r="C525" s="2"/>
      <c r="D525" s="3"/>
    </row>
    <row r="526" ht="14.25" customHeight="1">
      <c r="C526" s="2"/>
      <c r="D526" s="3"/>
    </row>
    <row r="527" ht="14.25" customHeight="1">
      <c r="C527" s="2"/>
      <c r="D527" s="3"/>
    </row>
    <row r="528" ht="14.25" customHeight="1">
      <c r="C528" s="2"/>
      <c r="D528" s="3"/>
    </row>
    <row r="529" ht="14.25" customHeight="1">
      <c r="C529" s="2"/>
      <c r="D529" s="3"/>
    </row>
    <row r="530" ht="14.25" customHeight="1">
      <c r="C530" s="2"/>
      <c r="D530" s="3"/>
    </row>
    <row r="531" ht="14.25" customHeight="1">
      <c r="C531" s="2"/>
      <c r="D531" s="3"/>
    </row>
    <row r="532" ht="14.25" customHeight="1">
      <c r="C532" s="2"/>
      <c r="D532" s="3"/>
    </row>
    <row r="533" ht="14.25" customHeight="1">
      <c r="C533" s="2"/>
      <c r="D533" s="3"/>
    </row>
    <row r="534" ht="14.25" customHeight="1">
      <c r="C534" s="2"/>
      <c r="D534" s="3"/>
    </row>
    <row r="535" ht="14.25" customHeight="1">
      <c r="C535" s="2"/>
      <c r="D535" s="3"/>
    </row>
    <row r="536" ht="14.25" customHeight="1">
      <c r="C536" s="2"/>
      <c r="D536" s="3"/>
    </row>
    <row r="537" ht="14.25" customHeight="1">
      <c r="C537" s="2"/>
      <c r="D537" s="3"/>
    </row>
    <row r="538" ht="14.25" customHeight="1">
      <c r="C538" s="2"/>
      <c r="D538" s="3"/>
    </row>
    <row r="539" ht="14.25" customHeight="1">
      <c r="C539" s="2"/>
      <c r="D539" s="3"/>
    </row>
    <row r="540" ht="14.25" customHeight="1">
      <c r="C540" s="2"/>
      <c r="D540" s="3"/>
    </row>
    <row r="541" ht="14.25" customHeight="1">
      <c r="C541" s="2"/>
      <c r="D541" s="3"/>
    </row>
    <row r="542" ht="14.25" customHeight="1">
      <c r="C542" s="2"/>
      <c r="D542" s="3"/>
    </row>
    <row r="543" ht="14.25" customHeight="1">
      <c r="C543" s="2"/>
      <c r="D543" s="3"/>
    </row>
    <row r="544" ht="14.25" customHeight="1">
      <c r="C544" s="2"/>
      <c r="D544" s="3"/>
    </row>
    <row r="545" ht="14.25" customHeight="1">
      <c r="C545" s="2"/>
      <c r="D545" s="3"/>
    </row>
    <row r="546" ht="14.25" customHeight="1">
      <c r="C546" s="2"/>
      <c r="D546" s="3"/>
    </row>
    <row r="547" ht="14.25" customHeight="1">
      <c r="C547" s="2"/>
      <c r="D547" s="3"/>
    </row>
    <row r="548" ht="14.25" customHeight="1">
      <c r="C548" s="2"/>
      <c r="D548" s="3"/>
    </row>
    <row r="549" ht="14.25" customHeight="1">
      <c r="C549" s="2"/>
      <c r="D549" s="3"/>
    </row>
    <row r="550" ht="14.25" customHeight="1">
      <c r="C550" s="2"/>
      <c r="D550" s="3"/>
    </row>
    <row r="551" ht="14.25" customHeight="1">
      <c r="C551" s="2"/>
      <c r="D551" s="3"/>
    </row>
    <row r="552" ht="14.25" customHeight="1">
      <c r="C552" s="2"/>
      <c r="D552" s="3"/>
    </row>
    <row r="553" ht="14.25" customHeight="1">
      <c r="C553" s="2"/>
      <c r="D553" s="3"/>
    </row>
    <row r="554" ht="14.25" customHeight="1">
      <c r="C554" s="2"/>
      <c r="D554" s="3"/>
    </row>
    <row r="555" ht="14.25" customHeight="1">
      <c r="C555" s="2"/>
      <c r="D555" s="3"/>
    </row>
    <row r="556" ht="14.25" customHeight="1">
      <c r="C556" s="2"/>
      <c r="D556" s="3"/>
    </row>
    <row r="557" ht="14.25" customHeight="1">
      <c r="C557" s="2"/>
      <c r="D557" s="3"/>
    </row>
    <row r="558" ht="14.25" customHeight="1">
      <c r="C558" s="2"/>
      <c r="D558" s="3"/>
    </row>
    <row r="559" ht="14.25" customHeight="1">
      <c r="C559" s="2"/>
      <c r="D559" s="3"/>
    </row>
    <row r="560" ht="14.25" customHeight="1">
      <c r="C560" s="2"/>
      <c r="D560" s="3"/>
    </row>
    <row r="561" ht="14.25" customHeight="1">
      <c r="C561" s="2"/>
      <c r="D561" s="3"/>
    </row>
    <row r="562" ht="14.25" customHeight="1">
      <c r="C562" s="2"/>
      <c r="D562" s="3"/>
    </row>
    <row r="563" ht="14.25" customHeight="1">
      <c r="C563" s="2"/>
      <c r="D563" s="3"/>
    </row>
    <row r="564" ht="14.25" customHeight="1">
      <c r="C564" s="2"/>
      <c r="D564" s="3"/>
    </row>
    <row r="565" ht="14.25" customHeight="1">
      <c r="C565" s="2"/>
      <c r="D565" s="3"/>
    </row>
    <row r="566" ht="14.25" customHeight="1">
      <c r="C566" s="2"/>
      <c r="D566" s="3"/>
    </row>
    <row r="567" ht="14.25" customHeight="1">
      <c r="C567" s="2"/>
      <c r="D567" s="3"/>
    </row>
    <row r="568" ht="14.25" customHeight="1">
      <c r="C568" s="2"/>
      <c r="D568" s="3"/>
    </row>
    <row r="569" ht="14.25" customHeight="1">
      <c r="C569" s="2"/>
      <c r="D569" s="3"/>
    </row>
    <row r="570" ht="14.25" customHeight="1">
      <c r="C570" s="2"/>
      <c r="D570" s="3"/>
    </row>
    <row r="571" ht="14.25" customHeight="1">
      <c r="C571" s="2"/>
      <c r="D571" s="3"/>
    </row>
    <row r="572" ht="14.25" customHeight="1">
      <c r="C572" s="2"/>
      <c r="D572" s="3"/>
    </row>
    <row r="573" ht="14.25" customHeight="1">
      <c r="C573" s="2"/>
      <c r="D573" s="3"/>
    </row>
    <row r="574" ht="14.25" customHeight="1">
      <c r="C574" s="2"/>
      <c r="D574" s="3"/>
    </row>
    <row r="575" ht="14.25" customHeight="1">
      <c r="C575" s="2"/>
      <c r="D575" s="3"/>
    </row>
    <row r="576" ht="14.25" customHeight="1">
      <c r="C576" s="2"/>
      <c r="D576" s="3"/>
    </row>
    <row r="577" ht="14.25" customHeight="1">
      <c r="C577" s="2"/>
      <c r="D577" s="3"/>
    </row>
    <row r="578" ht="14.25" customHeight="1">
      <c r="C578" s="2"/>
      <c r="D578" s="3"/>
    </row>
    <row r="579" ht="14.25" customHeight="1">
      <c r="C579" s="2"/>
      <c r="D579" s="3"/>
    </row>
    <row r="580" ht="14.25" customHeight="1">
      <c r="C580" s="2"/>
      <c r="D580" s="3"/>
    </row>
    <row r="581" ht="14.25" customHeight="1">
      <c r="C581" s="2"/>
      <c r="D581" s="3"/>
    </row>
    <row r="582" ht="14.25" customHeight="1">
      <c r="C582" s="2"/>
      <c r="D582" s="3"/>
    </row>
    <row r="583" ht="14.25" customHeight="1">
      <c r="C583" s="2"/>
      <c r="D583" s="3"/>
    </row>
    <row r="584" ht="14.25" customHeight="1">
      <c r="C584" s="2"/>
      <c r="D584" s="3"/>
    </row>
    <row r="585" ht="14.25" customHeight="1">
      <c r="C585" s="2"/>
      <c r="D585" s="3"/>
    </row>
    <row r="586" ht="14.25" customHeight="1">
      <c r="C586" s="2"/>
      <c r="D586" s="3"/>
    </row>
    <row r="587" ht="14.25" customHeight="1">
      <c r="C587" s="2"/>
      <c r="D587" s="3"/>
    </row>
    <row r="588" ht="14.25" customHeight="1">
      <c r="C588" s="2"/>
      <c r="D588" s="3"/>
    </row>
    <row r="589" ht="14.25" customHeight="1">
      <c r="C589" s="2"/>
      <c r="D589" s="3"/>
    </row>
    <row r="590" ht="14.25" customHeight="1">
      <c r="C590" s="2"/>
      <c r="D590" s="3"/>
    </row>
    <row r="591" ht="14.25" customHeight="1">
      <c r="C591" s="2"/>
      <c r="D591" s="3"/>
    </row>
    <row r="592" ht="14.25" customHeight="1">
      <c r="C592" s="2"/>
      <c r="D592" s="3"/>
    </row>
    <row r="593" ht="14.25" customHeight="1">
      <c r="C593" s="2"/>
      <c r="D593" s="3"/>
    </row>
    <row r="594" ht="14.25" customHeight="1">
      <c r="C594" s="2"/>
      <c r="D594" s="3"/>
    </row>
    <row r="595" ht="14.25" customHeight="1">
      <c r="C595" s="2"/>
      <c r="D595" s="3"/>
    </row>
    <row r="596" ht="14.25" customHeight="1">
      <c r="C596" s="2"/>
      <c r="D596" s="3"/>
    </row>
    <row r="597" ht="14.25" customHeight="1">
      <c r="C597" s="2"/>
      <c r="D597" s="3"/>
    </row>
    <row r="598" ht="14.25" customHeight="1">
      <c r="C598" s="2"/>
      <c r="D598" s="3"/>
    </row>
    <row r="599" ht="14.25" customHeight="1">
      <c r="C599" s="2"/>
      <c r="D599" s="3"/>
    </row>
    <row r="600" ht="14.25" customHeight="1">
      <c r="C600" s="2"/>
      <c r="D600" s="3"/>
    </row>
    <row r="601" ht="14.25" customHeight="1">
      <c r="C601" s="2"/>
      <c r="D601" s="3"/>
    </row>
    <row r="602" ht="14.25" customHeight="1">
      <c r="C602" s="2"/>
      <c r="D602" s="3"/>
    </row>
    <row r="603" ht="14.25" customHeight="1">
      <c r="C603" s="2"/>
      <c r="D603" s="3"/>
    </row>
    <row r="604" ht="14.25" customHeight="1">
      <c r="C604" s="2"/>
      <c r="D604" s="3"/>
    </row>
    <row r="605" ht="14.25" customHeight="1">
      <c r="C605" s="2"/>
      <c r="D605" s="3"/>
    </row>
    <row r="606" ht="14.25" customHeight="1">
      <c r="C606" s="2"/>
      <c r="D606" s="3"/>
    </row>
    <row r="607" ht="14.25" customHeight="1">
      <c r="C607" s="2"/>
      <c r="D607" s="3"/>
    </row>
    <row r="608" ht="14.25" customHeight="1">
      <c r="C608" s="2"/>
      <c r="D608" s="3"/>
    </row>
    <row r="609" ht="14.25" customHeight="1">
      <c r="C609" s="2"/>
      <c r="D609" s="3"/>
    </row>
    <row r="610" ht="14.25" customHeight="1">
      <c r="C610" s="2"/>
      <c r="D610" s="3"/>
    </row>
    <row r="611" ht="14.25" customHeight="1">
      <c r="C611" s="2"/>
      <c r="D611" s="3"/>
    </row>
    <row r="612" ht="14.25" customHeight="1">
      <c r="C612" s="2"/>
      <c r="D612" s="3"/>
    </row>
    <row r="613" ht="14.25" customHeight="1">
      <c r="C613" s="2"/>
      <c r="D613" s="3"/>
    </row>
    <row r="614" ht="14.25" customHeight="1">
      <c r="C614" s="2"/>
      <c r="D614" s="3"/>
    </row>
    <row r="615" ht="14.25" customHeight="1">
      <c r="C615" s="2"/>
      <c r="D615" s="3"/>
    </row>
    <row r="616" ht="14.25" customHeight="1">
      <c r="C616" s="2"/>
      <c r="D616" s="3"/>
    </row>
    <row r="617" ht="14.25" customHeight="1">
      <c r="C617" s="2"/>
      <c r="D617" s="3"/>
    </row>
    <row r="618" ht="14.25" customHeight="1">
      <c r="C618" s="2"/>
      <c r="D618" s="3"/>
    </row>
    <row r="619" ht="14.25" customHeight="1">
      <c r="C619" s="2"/>
      <c r="D619" s="3"/>
    </row>
    <row r="620" ht="14.25" customHeight="1">
      <c r="C620" s="2"/>
      <c r="D620" s="3"/>
    </row>
    <row r="621" ht="14.25" customHeight="1">
      <c r="C621" s="2"/>
      <c r="D621" s="3"/>
    </row>
    <row r="622" ht="14.25" customHeight="1">
      <c r="C622" s="2"/>
      <c r="D622" s="3"/>
    </row>
    <row r="623" ht="14.25" customHeight="1">
      <c r="C623" s="2"/>
      <c r="D623" s="3"/>
    </row>
    <row r="624" ht="14.25" customHeight="1">
      <c r="C624" s="2"/>
      <c r="D624" s="3"/>
    </row>
    <row r="625" ht="14.25" customHeight="1">
      <c r="C625" s="2"/>
      <c r="D625" s="3"/>
    </row>
    <row r="626" ht="14.25" customHeight="1">
      <c r="C626" s="2"/>
      <c r="D626" s="3"/>
    </row>
    <row r="627" ht="14.25" customHeight="1">
      <c r="C627" s="2"/>
      <c r="D627" s="3"/>
    </row>
    <row r="628" ht="14.25" customHeight="1">
      <c r="C628" s="2"/>
      <c r="D628" s="3"/>
    </row>
    <row r="629" ht="14.25" customHeight="1">
      <c r="C629" s="2"/>
      <c r="D629" s="3"/>
    </row>
    <row r="630" ht="14.25" customHeight="1">
      <c r="C630" s="2"/>
      <c r="D630" s="3"/>
    </row>
    <row r="631" ht="14.25" customHeight="1">
      <c r="C631" s="2"/>
      <c r="D631" s="3"/>
    </row>
    <row r="632" ht="14.25" customHeight="1">
      <c r="C632" s="2"/>
      <c r="D632" s="3"/>
    </row>
    <row r="633" ht="14.25" customHeight="1">
      <c r="C633" s="2"/>
      <c r="D633" s="3"/>
    </row>
    <row r="634" ht="14.25" customHeight="1">
      <c r="C634" s="2"/>
      <c r="D634" s="3"/>
    </row>
    <row r="635" ht="14.25" customHeight="1">
      <c r="C635" s="2"/>
      <c r="D635" s="3"/>
    </row>
    <row r="636" ht="14.25" customHeight="1">
      <c r="C636" s="2"/>
      <c r="D636" s="3"/>
    </row>
    <row r="637" ht="14.25" customHeight="1">
      <c r="C637" s="2"/>
      <c r="D637" s="3"/>
    </row>
    <row r="638" ht="14.25" customHeight="1">
      <c r="C638" s="2"/>
      <c r="D638" s="3"/>
    </row>
    <row r="639" ht="14.25" customHeight="1">
      <c r="C639" s="2"/>
      <c r="D639" s="3"/>
    </row>
    <row r="640" ht="14.25" customHeight="1">
      <c r="C640" s="2"/>
      <c r="D640" s="3"/>
    </row>
    <row r="641" ht="14.25" customHeight="1">
      <c r="C641" s="2"/>
      <c r="D641" s="3"/>
    </row>
    <row r="642" ht="14.25" customHeight="1">
      <c r="C642" s="2"/>
      <c r="D642" s="3"/>
    </row>
    <row r="643" ht="14.25" customHeight="1">
      <c r="C643" s="2"/>
      <c r="D643" s="3"/>
    </row>
    <row r="644" ht="14.25" customHeight="1">
      <c r="C644" s="2"/>
      <c r="D644" s="3"/>
    </row>
    <row r="645" ht="14.25" customHeight="1">
      <c r="C645" s="2"/>
      <c r="D645" s="3"/>
    </row>
    <row r="646" ht="14.25" customHeight="1">
      <c r="C646" s="2"/>
      <c r="D646" s="3"/>
    </row>
    <row r="647" ht="14.25" customHeight="1">
      <c r="C647" s="2"/>
      <c r="D647" s="3"/>
    </row>
    <row r="648" ht="14.25" customHeight="1">
      <c r="C648" s="2"/>
      <c r="D648" s="3"/>
    </row>
    <row r="649" ht="14.25" customHeight="1">
      <c r="C649" s="2"/>
      <c r="D649" s="3"/>
    </row>
    <row r="650" ht="14.25" customHeight="1">
      <c r="C650" s="2"/>
      <c r="D650" s="3"/>
    </row>
    <row r="651" ht="14.25" customHeight="1">
      <c r="C651" s="2"/>
      <c r="D651" s="3"/>
    </row>
    <row r="652" ht="14.25" customHeight="1">
      <c r="C652" s="2"/>
      <c r="D652" s="3"/>
    </row>
    <row r="653" ht="14.25" customHeight="1">
      <c r="C653" s="2"/>
      <c r="D653" s="3"/>
    </row>
    <row r="654" ht="14.25" customHeight="1">
      <c r="C654" s="2"/>
      <c r="D654" s="3"/>
    </row>
    <row r="655" ht="14.25" customHeight="1">
      <c r="C655" s="2"/>
      <c r="D655" s="3"/>
    </row>
    <row r="656" ht="14.25" customHeight="1">
      <c r="C656" s="2"/>
      <c r="D656" s="3"/>
    </row>
    <row r="657" ht="14.25" customHeight="1">
      <c r="C657" s="2"/>
      <c r="D657" s="3"/>
    </row>
    <row r="658" ht="14.25" customHeight="1">
      <c r="C658" s="2"/>
      <c r="D658" s="3"/>
    </row>
    <row r="659" ht="14.25" customHeight="1">
      <c r="C659" s="2"/>
      <c r="D659" s="3"/>
    </row>
    <row r="660" ht="14.25" customHeight="1">
      <c r="C660" s="2"/>
      <c r="D660" s="3"/>
    </row>
    <row r="661" ht="14.25" customHeight="1">
      <c r="C661" s="2"/>
      <c r="D661" s="3"/>
    </row>
    <row r="662" ht="14.25" customHeight="1">
      <c r="C662" s="2"/>
      <c r="D662" s="3"/>
    </row>
    <row r="663" ht="14.25" customHeight="1">
      <c r="C663" s="2"/>
      <c r="D663" s="3"/>
    </row>
    <row r="664" ht="14.25" customHeight="1">
      <c r="C664" s="2"/>
      <c r="D664" s="3"/>
    </row>
    <row r="665" ht="14.25" customHeight="1">
      <c r="C665" s="2"/>
      <c r="D665" s="3"/>
    </row>
    <row r="666" ht="14.25" customHeight="1">
      <c r="C666" s="2"/>
      <c r="D666" s="3"/>
    </row>
    <row r="667" ht="14.25" customHeight="1">
      <c r="C667" s="2"/>
      <c r="D667" s="3"/>
    </row>
    <row r="668" ht="14.25" customHeight="1">
      <c r="C668" s="2"/>
      <c r="D668" s="3"/>
    </row>
    <row r="669" ht="14.25" customHeight="1">
      <c r="C669" s="2"/>
      <c r="D669" s="3"/>
    </row>
    <row r="670" ht="14.25" customHeight="1">
      <c r="C670" s="2"/>
      <c r="D670" s="3"/>
    </row>
    <row r="671" ht="14.25" customHeight="1">
      <c r="C671" s="2"/>
      <c r="D671" s="3"/>
    </row>
    <row r="672" ht="14.25" customHeight="1">
      <c r="C672" s="2"/>
      <c r="D672" s="3"/>
    </row>
    <row r="673" ht="14.25" customHeight="1">
      <c r="C673" s="2"/>
      <c r="D673" s="3"/>
    </row>
    <row r="674" ht="14.25" customHeight="1">
      <c r="C674" s="2"/>
      <c r="D674" s="3"/>
    </row>
    <row r="675" ht="14.25" customHeight="1">
      <c r="C675" s="2"/>
      <c r="D675" s="3"/>
    </row>
    <row r="676" ht="14.25" customHeight="1">
      <c r="C676" s="2"/>
      <c r="D676" s="3"/>
    </row>
    <row r="677" ht="14.25" customHeight="1">
      <c r="C677" s="2"/>
      <c r="D677" s="3"/>
    </row>
    <row r="678" ht="14.25" customHeight="1">
      <c r="C678" s="2"/>
      <c r="D678" s="3"/>
    </row>
    <row r="679" ht="14.25" customHeight="1">
      <c r="C679" s="2"/>
      <c r="D679" s="3"/>
    </row>
    <row r="680" ht="14.25" customHeight="1">
      <c r="C680" s="2"/>
      <c r="D680" s="3"/>
    </row>
    <row r="681" ht="14.25" customHeight="1">
      <c r="C681" s="2"/>
      <c r="D681" s="3"/>
    </row>
    <row r="682" ht="14.25" customHeight="1">
      <c r="C682" s="2"/>
      <c r="D682" s="3"/>
    </row>
    <row r="683" ht="14.25" customHeight="1">
      <c r="C683" s="2"/>
      <c r="D683" s="3"/>
    </row>
    <row r="684" ht="14.25" customHeight="1">
      <c r="C684" s="2"/>
      <c r="D684" s="3"/>
    </row>
    <row r="685" ht="14.25" customHeight="1">
      <c r="C685" s="2"/>
      <c r="D685" s="3"/>
    </row>
    <row r="686" ht="14.25" customHeight="1">
      <c r="C686" s="2"/>
      <c r="D686" s="3"/>
    </row>
    <row r="687" ht="14.25" customHeight="1">
      <c r="C687" s="2"/>
      <c r="D687" s="3"/>
    </row>
    <row r="688" ht="14.25" customHeight="1">
      <c r="C688" s="2"/>
      <c r="D688" s="3"/>
    </row>
    <row r="689" ht="14.25" customHeight="1">
      <c r="C689" s="2"/>
      <c r="D689" s="3"/>
    </row>
    <row r="690" ht="14.25" customHeight="1">
      <c r="C690" s="2"/>
      <c r="D690" s="3"/>
    </row>
    <row r="691" ht="14.25" customHeight="1">
      <c r="C691" s="2"/>
      <c r="D691" s="3"/>
    </row>
    <row r="692" ht="14.25" customHeight="1">
      <c r="C692" s="2"/>
      <c r="D692" s="3"/>
    </row>
    <row r="693" ht="14.25" customHeight="1">
      <c r="C693" s="2"/>
      <c r="D693" s="3"/>
    </row>
    <row r="694" ht="14.25" customHeight="1">
      <c r="C694" s="2"/>
      <c r="D694" s="3"/>
    </row>
    <row r="695" ht="14.25" customHeight="1">
      <c r="C695" s="2"/>
      <c r="D695" s="3"/>
    </row>
    <row r="696" ht="14.25" customHeight="1">
      <c r="C696" s="2"/>
      <c r="D696" s="3"/>
    </row>
    <row r="697" ht="14.25" customHeight="1">
      <c r="C697" s="2"/>
      <c r="D697" s="3"/>
    </row>
    <row r="698" ht="14.25" customHeight="1">
      <c r="C698" s="2"/>
      <c r="D698" s="3"/>
    </row>
    <row r="699" ht="14.25" customHeight="1">
      <c r="C699" s="2"/>
      <c r="D699" s="3"/>
    </row>
    <row r="700" ht="14.25" customHeight="1">
      <c r="C700" s="2"/>
      <c r="D700" s="3"/>
    </row>
    <row r="701" ht="14.25" customHeight="1">
      <c r="C701" s="2"/>
      <c r="D701" s="3"/>
    </row>
    <row r="702" ht="14.25" customHeight="1">
      <c r="C702" s="2"/>
      <c r="D702" s="3"/>
    </row>
    <row r="703" ht="14.25" customHeight="1">
      <c r="C703" s="2"/>
      <c r="D703" s="3"/>
    </row>
    <row r="704" ht="14.25" customHeight="1">
      <c r="C704" s="2"/>
      <c r="D704" s="3"/>
    </row>
    <row r="705" ht="14.25" customHeight="1">
      <c r="C705" s="2"/>
      <c r="D705" s="3"/>
    </row>
    <row r="706" ht="14.25" customHeight="1">
      <c r="C706" s="2"/>
      <c r="D706" s="3"/>
    </row>
    <row r="707" ht="14.25" customHeight="1">
      <c r="C707" s="2"/>
      <c r="D707" s="3"/>
    </row>
    <row r="708" ht="14.25" customHeight="1">
      <c r="C708" s="2"/>
      <c r="D708" s="3"/>
    </row>
    <row r="709" ht="14.25" customHeight="1">
      <c r="C709" s="2"/>
      <c r="D709" s="3"/>
    </row>
    <row r="710" ht="14.25" customHeight="1">
      <c r="C710" s="2"/>
      <c r="D710" s="3"/>
    </row>
    <row r="711" ht="14.25" customHeight="1">
      <c r="C711" s="2"/>
      <c r="D711" s="3"/>
    </row>
    <row r="712" ht="14.25" customHeight="1">
      <c r="C712" s="2"/>
      <c r="D712" s="3"/>
    </row>
    <row r="713" ht="14.25" customHeight="1">
      <c r="C713" s="2"/>
      <c r="D713" s="3"/>
    </row>
    <row r="714" ht="14.25" customHeight="1">
      <c r="C714" s="2"/>
      <c r="D714" s="3"/>
    </row>
    <row r="715" ht="14.25" customHeight="1">
      <c r="C715" s="2"/>
      <c r="D715" s="3"/>
    </row>
    <row r="716" ht="14.25" customHeight="1">
      <c r="C716" s="2"/>
      <c r="D716" s="3"/>
    </row>
    <row r="717" ht="14.25" customHeight="1">
      <c r="C717" s="2"/>
      <c r="D717" s="3"/>
    </row>
    <row r="718" ht="14.25" customHeight="1">
      <c r="C718" s="2"/>
      <c r="D718" s="3"/>
    </row>
    <row r="719" ht="14.25" customHeight="1">
      <c r="C719" s="2"/>
      <c r="D719" s="3"/>
    </row>
    <row r="720" ht="14.25" customHeight="1">
      <c r="C720" s="2"/>
      <c r="D720" s="3"/>
    </row>
    <row r="721" ht="14.25" customHeight="1">
      <c r="C721" s="2"/>
      <c r="D721" s="3"/>
    </row>
    <row r="722" ht="14.25" customHeight="1">
      <c r="C722" s="2"/>
      <c r="D722" s="3"/>
    </row>
    <row r="723" ht="14.25" customHeight="1">
      <c r="C723" s="2"/>
      <c r="D723" s="3"/>
    </row>
    <row r="724" ht="14.25" customHeight="1">
      <c r="C724" s="2"/>
      <c r="D724" s="3"/>
    </row>
    <row r="725" ht="14.25" customHeight="1">
      <c r="C725" s="2"/>
      <c r="D725" s="3"/>
    </row>
    <row r="726" ht="14.25" customHeight="1">
      <c r="C726" s="2"/>
      <c r="D726" s="3"/>
    </row>
    <row r="727" ht="14.25" customHeight="1">
      <c r="C727" s="2"/>
      <c r="D727" s="3"/>
    </row>
    <row r="728" ht="14.25" customHeight="1">
      <c r="C728" s="2"/>
      <c r="D728" s="3"/>
    </row>
    <row r="729" ht="14.25" customHeight="1">
      <c r="C729" s="2"/>
      <c r="D729" s="3"/>
    </row>
    <row r="730" ht="14.25" customHeight="1">
      <c r="C730" s="2"/>
      <c r="D730" s="3"/>
    </row>
    <row r="731" ht="14.25" customHeight="1">
      <c r="C731" s="2"/>
      <c r="D731" s="3"/>
    </row>
    <row r="732" ht="14.25" customHeight="1">
      <c r="C732" s="2"/>
      <c r="D732" s="3"/>
    </row>
    <row r="733" ht="14.25" customHeight="1">
      <c r="C733" s="2"/>
      <c r="D733" s="3"/>
    </row>
    <row r="734" ht="14.25" customHeight="1">
      <c r="C734" s="2"/>
      <c r="D734" s="3"/>
    </row>
    <row r="735" ht="14.25" customHeight="1">
      <c r="C735" s="2"/>
      <c r="D735" s="3"/>
    </row>
    <row r="736" ht="14.25" customHeight="1">
      <c r="C736" s="2"/>
      <c r="D736" s="3"/>
    </row>
    <row r="737" ht="14.25" customHeight="1">
      <c r="C737" s="2"/>
      <c r="D737" s="3"/>
    </row>
    <row r="738" ht="14.25" customHeight="1">
      <c r="C738" s="2"/>
      <c r="D738" s="3"/>
    </row>
    <row r="739" ht="14.25" customHeight="1">
      <c r="C739" s="2"/>
      <c r="D739" s="3"/>
    </row>
    <row r="740" ht="14.25" customHeight="1">
      <c r="C740" s="2"/>
      <c r="D740" s="3"/>
    </row>
    <row r="741" ht="14.25" customHeight="1">
      <c r="C741" s="2"/>
      <c r="D741" s="3"/>
    </row>
    <row r="742" ht="14.25" customHeight="1">
      <c r="C742" s="2"/>
      <c r="D742" s="3"/>
    </row>
    <row r="743" ht="14.25" customHeight="1">
      <c r="C743" s="2"/>
      <c r="D743" s="3"/>
    </row>
    <row r="744" ht="14.25" customHeight="1">
      <c r="C744" s="2"/>
      <c r="D744" s="3"/>
    </row>
    <row r="745" ht="14.25" customHeight="1">
      <c r="C745" s="2"/>
      <c r="D745" s="3"/>
    </row>
    <row r="746" ht="14.25" customHeight="1">
      <c r="C746" s="2"/>
      <c r="D746" s="3"/>
    </row>
    <row r="747" ht="14.25" customHeight="1">
      <c r="C747" s="2"/>
      <c r="D747" s="3"/>
    </row>
    <row r="748" ht="14.25" customHeight="1">
      <c r="C748" s="2"/>
      <c r="D748" s="3"/>
    </row>
    <row r="749" ht="14.25" customHeight="1">
      <c r="C749" s="2"/>
      <c r="D749" s="3"/>
    </row>
    <row r="750" ht="14.25" customHeight="1">
      <c r="C750" s="2"/>
      <c r="D750" s="3"/>
    </row>
    <row r="751" ht="14.25" customHeight="1">
      <c r="C751" s="2"/>
      <c r="D751" s="3"/>
    </row>
    <row r="752" ht="14.25" customHeight="1">
      <c r="C752" s="2"/>
      <c r="D752" s="3"/>
    </row>
    <row r="753" ht="14.25" customHeight="1">
      <c r="C753" s="2"/>
      <c r="D753" s="3"/>
    </row>
    <row r="754" ht="14.25" customHeight="1">
      <c r="C754" s="2"/>
      <c r="D754" s="3"/>
    </row>
    <row r="755" ht="14.25" customHeight="1">
      <c r="C755" s="2"/>
      <c r="D755" s="3"/>
    </row>
    <row r="756" ht="14.25" customHeight="1">
      <c r="C756" s="2"/>
      <c r="D756" s="3"/>
    </row>
    <row r="757" ht="14.25" customHeight="1">
      <c r="C757" s="2"/>
      <c r="D757" s="3"/>
    </row>
    <row r="758" ht="14.25" customHeight="1">
      <c r="C758" s="2"/>
      <c r="D758" s="3"/>
    </row>
    <row r="759" ht="14.25" customHeight="1">
      <c r="C759" s="2"/>
      <c r="D759" s="3"/>
    </row>
    <row r="760" ht="14.25" customHeight="1">
      <c r="C760" s="2"/>
      <c r="D760" s="3"/>
    </row>
    <row r="761" ht="14.25" customHeight="1">
      <c r="C761" s="2"/>
      <c r="D761" s="3"/>
    </row>
    <row r="762" ht="14.25" customHeight="1">
      <c r="C762" s="2"/>
      <c r="D762" s="3"/>
    </row>
    <row r="763" ht="14.25" customHeight="1">
      <c r="C763" s="2"/>
      <c r="D763" s="3"/>
    </row>
    <row r="764" ht="14.25" customHeight="1">
      <c r="C764" s="2"/>
      <c r="D764" s="3"/>
    </row>
    <row r="765" ht="14.25" customHeight="1">
      <c r="C765" s="2"/>
      <c r="D765" s="3"/>
    </row>
    <row r="766" ht="14.25" customHeight="1">
      <c r="C766" s="2"/>
      <c r="D766" s="3"/>
    </row>
    <row r="767" ht="14.25" customHeight="1">
      <c r="C767" s="2"/>
      <c r="D767" s="3"/>
    </row>
    <row r="768" ht="14.25" customHeight="1">
      <c r="C768" s="2"/>
      <c r="D768" s="3"/>
    </row>
    <row r="769" ht="14.25" customHeight="1">
      <c r="C769" s="2"/>
      <c r="D769" s="3"/>
    </row>
    <row r="770" ht="14.25" customHeight="1">
      <c r="C770" s="2"/>
      <c r="D770" s="3"/>
    </row>
    <row r="771" ht="14.25" customHeight="1">
      <c r="C771" s="2"/>
      <c r="D771" s="3"/>
    </row>
    <row r="772" ht="14.25" customHeight="1">
      <c r="C772" s="2"/>
      <c r="D772" s="3"/>
    </row>
    <row r="773" ht="14.25" customHeight="1">
      <c r="C773" s="2"/>
      <c r="D773" s="3"/>
    </row>
    <row r="774" ht="14.25" customHeight="1">
      <c r="C774" s="2"/>
      <c r="D774" s="3"/>
    </row>
    <row r="775" ht="14.25" customHeight="1">
      <c r="C775" s="2"/>
      <c r="D775" s="3"/>
    </row>
    <row r="776" ht="14.25" customHeight="1">
      <c r="C776" s="2"/>
      <c r="D776" s="3"/>
    </row>
    <row r="777" ht="14.25" customHeight="1">
      <c r="C777" s="2"/>
      <c r="D777" s="3"/>
    </row>
    <row r="778" ht="14.25" customHeight="1">
      <c r="C778" s="2"/>
      <c r="D778" s="3"/>
    </row>
    <row r="779" ht="14.25" customHeight="1">
      <c r="C779" s="2"/>
      <c r="D779" s="3"/>
    </row>
    <row r="780" ht="14.25" customHeight="1">
      <c r="C780" s="2"/>
      <c r="D780" s="3"/>
    </row>
    <row r="781" ht="14.25" customHeight="1">
      <c r="C781" s="2"/>
      <c r="D781" s="3"/>
    </row>
    <row r="782" ht="14.25" customHeight="1">
      <c r="C782" s="2"/>
      <c r="D782" s="3"/>
    </row>
    <row r="783" ht="14.25" customHeight="1">
      <c r="C783" s="2"/>
      <c r="D783" s="3"/>
    </row>
    <row r="784" ht="14.25" customHeight="1">
      <c r="C784" s="2"/>
      <c r="D784" s="3"/>
    </row>
    <row r="785" ht="14.25" customHeight="1">
      <c r="C785" s="2"/>
      <c r="D785" s="3"/>
    </row>
    <row r="786" ht="14.25" customHeight="1">
      <c r="C786" s="2"/>
      <c r="D786" s="3"/>
    </row>
    <row r="787" ht="14.25" customHeight="1">
      <c r="C787" s="2"/>
      <c r="D787" s="3"/>
    </row>
    <row r="788" ht="14.25" customHeight="1">
      <c r="C788" s="2"/>
      <c r="D788" s="3"/>
    </row>
    <row r="789" ht="14.25" customHeight="1">
      <c r="C789" s="2"/>
      <c r="D789" s="3"/>
    </row>
    <row r="790" ht="14.25" customHeight="1">
      <c r="C790" s="2"/>
      <c r="D790" s="3"/>
    </row>
    <row r="791" ht="14.25" customHeight="1">
      <c r="C791" s="2"/>
      <c r="D791" s="3"/>
    </row>
    <row r="792" ht="14.25" customHeight="1">
      <c r="C792" s="2"/>
      <c r="D792" s="3"/>
    </row>
    <row r="793" ht="14.25" customHeight="1">
      <c r="C793" s="2"/>
      <c r="D793" s="3"/>
    </row>
    <row r="794" ht="14.25" customHeight="1">
      <c r="C794" s="2"/>
      <c r="D794" s="3"/>
    </row>
    <row r="795" ht="14.25" customHeight="1">
      <c r="C795" s="2"/>
      <c r="D795" s="3"/>
    </row>
    <row r="796" ht="14.25" customHeight="1">
      <c r="C796" s="2"/>
      <c r="D796" s="3"/>
    </row>
    <row r="797" ht="14.25" customHeight="1">
      <c r="C797" s="2"/>
      <c r="D797" s="3"/>
    </row>
    <row r="798" ht="14.25" customHeight="1">
      <c r="C798" s="2"/>
      <c r="D798" s="3"/>
    </row>
    <row r="799" ht="14.25" customHeight="1">
      <c r="C799" s="2"/>
      <c r="D799" s="3"/>
    </row>
    <row r="800" ht="14.25" customHeight="1">
      <c r="C800" s="2"/>
      <c r="D800" s="3"/>
    </row>
    <row r="801" ht="14.25" customHeight="1">
      <c r="C801" s="2"/>
      <c r="D801" s="3"/>
    </row>
    <row r="802" ht="14.25" customHeight="1">
      <c r="C802" s="2"/>
      <c r="D802" s="3"/>
    </row>
    <row r="803" ht="14.25" customHeight="1">
      <c r="C803" s="2"/>
      <c r="D803" s="3"/>
    </row>
    <row r="804" ht="14.25" customHeight="1">
      <c r="C804" s="2"/>
      <c r="D804" s="3"/>
    </row>
    <row r="805" ht="14.25" customHeight="1">
      <c r="C805" s="2"/>
      <c r="D805" s="3"/>
    </row>
    <row r="806" ht="14.25" customHeight="1">
      <c r="C806" s="2"/>
      <c r="D806" s="3"/>
    </row>
    <row r="807" ht="14.25" customHeight="1">
      <c r="C807" s="2"/>
      <c r="D807" s="3"/>
    </row>
    <row r="808" ht="14.25" customHeight="1">
      <c r="C808" s="2"/>
      <c r="D808" s="3"/>
    </row>
    <row r="809" ht="14.25" customHeight="1">
      <c r="C809" s="2"/>
      <c r="D809" s="3"/>
    </row>
    <row r="810" ht="14.25" customHeight="1">
      <c r="C810" s="2"/>
      <c r="D810" s="3"/>
    </row>
    <row r="811" ht="14.25" customHeight="1">
      <c r="C811" s="2"/>
      <c r="D811" s="3"/>
    </row>
    <row r="812" ht="14.25" customHeight="1">
      <c r="C812" s="2"/>
      <c r="D812" s="3"/>
    </row>
    <row r="813" ht="14.25" customHeight="1">
      <c r="C813" s="2"/>
      <c r="D813" s="3"/>
    </row>
    <row r="814" ht="14.25" customHeight="1">
      <c r="C814" s="2"/>
      <c r="D814" s="3"/>
    </row>
    <row r="815" ht="14.25" customHeight="1">
      <c r="C815" s="2"/>
      <c r="D815" s="3"/>
    </row>
    <row r="816" ht="14.25" customHeight="1">
      <c r="C816" s="2"/>
      <c r="D816" s="3"/>
    </row>
    <row r="817" ht="14.25" customHeight="1">
      <c r="C817" s="2"/>
      <c r="D817" s="3"/>
    </row>
    <row r="818" ht="14.25" customHeight="1">
      <c r="C818" s="2"/>
      <c r="D818" s="3"/>
    </row>
    <row r="819" ht="14.25" customHeight="1">
      <c r="C819" s="2"/>
      <c r="D819" s="3"/>
    </row>
    <row r="820" ht="14.25" customHeight="1">
      <c r="C820" s="2"/>
      <c r="D820" s="3"/>
    </row>
    <row r="821" ht="14.25" customHeight="1">
      <c r="C821" s="2"/>
      <c r="D821" s="3"/>
    </row>
    <row r="822" ht="14.25" customHeight="1">
      <c r="C822" s="2"/>
      <c r="D822" s="3"/>
    </row>
    <row r="823" ht="14.25" customHeight="1">
      <c r="C823" s="2"/>
      <c r="D823" s="3"/>
    </row>
    <row r="824" ht="14.25" customHeight="1">
      <c r="C824" s="2"/>
      <c r="D824" s="3"/>
    </row>
    <row r="825" ht="14.25" customHeight="1">
      <c r="C825" s="2"/>
      <c r="D825" s="3"/>
    </row>
    <row r="826" ht="14.25" customHeight="1">
      <c r="C826" s="2"/>
      <c r="D826" s="3"/>
    </row>
    <row r="827" ht="14.25" customHeight="1">
      <c r="C827" s="2"/>
      <c r="D827" s="3"/>
    </row>
    <row r="828" ht="14.25" customHeight="1">
      <c r="C828" s="2"/>
      <c r="D828" s="3"/>
    </row>
    <row r="829" ht="14.25" customHeight="1">
      <c r="C829" s="2"/>
      <c r="D829" s="3"/>
    </row>
    <row r="830" ht="14.25" customHeight="1">
      <c r="C830" s="2"/>
      <c r="D830" s="3"/>
    </row>
    <row r="831" ht="14.25" customHeight="1">
      <c r="C831" s="2"/>
      <c r="D831" s="3"/>
    </row>
    <row r="832" ht="14.25" customHeight="1">
      <c r="C832" s="2"/>
      <c r="D832" s="3"/>
    </row>
    <row r="833" ht="14.25" customHeight="1">
      <c r="C833" s="2"/>
      <c r="D833" s="3"/>
    </row>
    <row r="834" ht="14.25" customHeight="1">
      <c r="C834" s="2"/>
      <c r="D834" s="3"/>
    </row>
    <row r="835" ht="14.25" customHeight="1">
      <c r="C835" s="2"/>
      <c r="D835" s="3"/>
    </row>
    <row r="836" ht="14.25" customHeight="1">
      <c r="C836" s="2"/>
      <c r="D836" s="3"/>
    </row>
    <row r="837" ht="14.25" customHeight="1">
      <c r="C837" s="2"/>
      <c r="D837" s="3"/>
    </row>
    <row r="838" ht="14.25" customHeight="1">
      <c r="C838" s="2"/>
      <c r="D838" s="3"/>
    </row>
    <row r="839" ht="14.25" customHeight="1">
      <c r="C839" s="2"/>
      <c r="D839" s="3"/>
    </row>
    <row r="840" ht="14.25" customHeight="1">
      <c r="C840" s="2"/>
      <c r="D840" s="3"/>
    </row>
    <row r="841" ht="14.25" customHeight="1">
      <c r="C841" s="2"/>
      <c r="D841" s="3"/>
    </row>
    <row r="842" ht="14.25" customHeight="1">
      <c r="C842" s="2"/>
      <c r="D842" s="3"/>
    </row>
    <row r="843" ht="14.25" customHeight="1">
      <c r="C843" s="2"/>
      <c r="D843" s="3"/>
    </row>
    <row r="844" ht="14.25" customHeight="1">
      <c r="C844" s="2"/>
      <c r="D844" s="3"/>
    </row>
    <row r="845" ht="14.25" customHeight="1">
      <c r="C845" s="2"/>
      <c r="D845" s="3"/>
    </row>
    <row r="846" ht="14.25" customHeight="1">
      <c r="C846" s="2"/>
      <c r="D846" s="3"/>
    </row>
    <row r="847" ht="14.25" customHeight="1">
      <c r="C847" s="2"/>
      <c r="D847" s="3"/>
    </row>
    <row r="848" ht="14.25" customHeight="1">
      <c r="C848" s="2"/>
      <c r="D848" s="3"/>
    </row>
    <row r="849" ht="14.25" customHeight="1">
      <c r="C849" s="2"/>
      <c r="D849" s="3"/>
    </row>
    <row r="850" ht="14.25" customHeight="1">
      <c r="C850" s="2"/>
      <c r="D850" s="3"/>
    </row>
    <row r="851" ht="14.25" customHeight="1">
      <c r="C851" s="2"/>
      <c r="D851" s="3"/>
    </row>
    <row r="852" ht="14.25" customHeight="1">
      <c r="C852" s="2"/>
      <c r="D852" s="3"/>
    </row>
    <row r="853" ht="14.25" customHeight="1">
      <c r="C853" s="2"/>
      <c r="D853" s="3"/>
    </row>
    <row r="854" ht="14.25" customHeight="1">
      <c r="C854" s="2"/>
      <c r="D854" s="3"/>
    </row>
    <row r="855" ht="14.25" customHeight="1">
      <c r="C855" s="2"/>
      <c r="D855" s="3"/>
    </row>
    <row r="856" ht="14.25" customHeight="1">
      <c r="C856" s="2"/>
      <c r="D856" s="3"/>
    </row>
    <row r="857" ht="14.25" customHeight="1">
      <c r="C857" s="2"/>
      <c r="D857" s="3"/>
    </row>
    <row r="858" ht="14.25" customHeight="1">
      <c r="C858" s="2"/>
      <c r="D858" s="3"/>
    </row>
    <row r="859" ht="14.25" customHeight="1">
      <c r="C859" s="2"/>
      <c r="D859" s="3"/>
    </row>
    <row r="860" ht="14.25" customHeight="1">
      <c r="C860" s="2"/>
      <c r="D860" s="3"/>
    </row>
    <row r="861" ht="14.25" customHeight="1">
      <c r="C861" s="2"/>
      <c r="D861" s="3"/>
    </row>
    <row r="862" ht="14.25" customHeight="1">
      <c r="C862" s="2"/>
      <c r="D862" s="3"/>
    </row>
    <row r="863" ht="14.25" customHeight="1">
      <c r="C863" s="2"/>
      <c r="D863" s="3"/>
    </row>
    <row r="864" ht="14.25" customHeight="1">
      <c r="C864" s="2"/>
      <c r="D864" s="3"/>
    </row>
    <row r="865" ht="14.25" customHeight="1">
      <c r="C865" s="2"/>
      <c r="D865" s="3"/>
    </row>
    <row r="866" ht="14.25" customHeight="1">
      <c r="C866" s="2"/>
      <c r="D866" s="3"/>
    </row>
    <row r="867" ht="14.25" customHeight="1">
      <c r="C867" s="2"/>
      <c r="D867" s="3"/>
    </row>
    <row r="868" ht="14.25" customHeight="1">
      <c r="C868" s="2"/>
      <c r="D868" s="3"/>
    </row>
    <row r="869" ht="14.25" customHeight="1">
      <c r="C869" s="2"/>
      <c r="D869" s="3"/>
    </row>
    <row r="870" ht="14.25" customHeight="1">
      <c r="C870" s="2"/>
      <c r="D870" s="3"/>
    </row>
    <row r="871" ht="14.25" customHeight="1">
      <c r="C871" s="2"/>
      <c r="D871" s="3"/>
    </row>
    <row r="872" ht="14.25" customHeight="1">
      <c r="C872" s="2"/>
      <c r="D872" s="3"/>
    </row>
    <row r="873" ht="14.25" customHeight="1">
      <c r="C873" s="2"/>
      <c r="D873" s="3"/>
    </row>
    <row r="874" ht="14.25" customHeight="1">
      <c r="C874" s="2"/>
      <c r="D874" s="3"/>
    </row>
    <row r="875" ht="14.25" customHeight="1">
      <c r="C875" s="2"/>
      <c r="D875" s="3"/>
    </row>
    <row r="876" ht="14.25" customHeight="1">
      <c r="C876" s="2"/>
      <c r="D876" s="3"/>
    </row>
    <row r="877" ht="14.25" customHeight="1">
      <c r="C877" s="2"/>
      <c r="D877" s="3"/>
    </row>
    <row r="878" ht="14.25" customHeight="1">
      <c r="C878" s="2"/>
      <c r="D878" s="3"/>
    </row>
    <row r="879" ht="14.25" customHeight="1">
      <c r="C879" s="2"/>
      <c r="D879" s="3"/>
    </row>
    <row r="880" ht="14.25" customHeight="1">
      <c r="C880" s="2"/>
      <c r="D880" s="3"/>
    </row>
    <row r="881" ht="14.25" customHeight="1">
      <c r="C881" s="2"/>
      <c r="D881" s="3"/>
    </row>
    <row r="882" ht="14.25" customHeight="1">
      <c r="C882" s="2"/>
      <c r="D882" s="3"/>
    </row>
    <row r="883" ht="14.25" customHeight="1">
      <c r="C883" s="2"/>
      <c r="D883" s="3"/>
    </row>
    <row r="884" ht="14.25" customHeight="1">
      <c r="C884" s="2"/>
      <c r="D884" s="3"/>
    </row>
    <row r="885" ht="14.25" customHeight="1">
      <c r="C885" s="2"/>
      <c r="D885" s="3"/>
    </row>
    <row r="886" ht="14.25" customHeight="1">
      <c r="C886" s="2"/>
      <c r="D886" s="3"/>
    </row>
    <row r="887" ht="14.25" customHeight="1">
      <c r="C887" s="2"/>
      <c r="D887" s="3"/>
    </row>
    <row r="888" ht="14.25" customHeight="1">
      <c r="C888" s="2"/>
      <c r="D888" s="3"/>
    </row>
    <row r="889" ht="14.25" customHeight="1">
      <c r="C889" s="2"/>
      <c r="D889" s="3"/>
    </row>
    <row r="890" ht="14.25" customHeight="1">
      <c r="C890" s="2"/>
      <c r="D890" s="3"/>
    </row>
    <row r="891" ht="14.25" customHeight="1">
      <c r="C891" s="2"/>
      <c r="D891" s="3"/>
    </row>
    <row r="892" ht="14.25" customHeight="1">
      <c r="C892" s="2"/>
      <c r="D892" s="3"/>
    </row>
    <row r="893" ht="14.25" customHeight="1">
      <c r="C893" s="2"/>
      <c r="D893" s="3"/>
    </row>
    <row r="894" ht="14.25" customHeight="1">
      <c r="C894" s="2"/>
      <c r="D894" s="3"/>
    </row>
    <row r="895" ht="14.25" customHeight="1">
      <c r="C895" s="2"/>
      <c r="D895" s="3"/>
    </row>
    <row r="896" ht="14.25" customHeight="1">
      <c r="C896" s="2"/>
      <c r="D896" s="3"/>
    </row>
    <row r="897" ht="14.25" customHeight="1">
      <c r="C897" s="2"/>
      <c r="D897" s="3"/>
    </row>
    <row r="898" ht="14.25" customHeight="1">
      <c r="C898" s="2"/>
      <c r="D898" s="3"/>
    </row>
    <row r="899" ht="14.25" customHeight="1">
      <c r="C899" s="2"/>
      <c r="D899" s="3"/>
    </row>
    <row r="900" ht="14.25" customHeight="1">
      <c r="C900" s="2"/>
      <c r="D900" s="3"/>
    </row>
    <row r="901" ht="14.25" customHeight="1">
      <c r="C901" s="2"/>
      <c r="D901" s="3"/>
    </row>
    <row r="902" ht="14.25" customHeight="1">
      <c r="C902" s="2"/>
      <c r="D902" s="3"/>
    </row>
    <row r="903" ht="14.25" customHeight="1">
      <c r="C903" s="2"/>
      <c r="D903" s="3"/>
    </row>
    <row r="904" ht="14.25" customHeight="1">
      <c r="C904" s="2"/>
      <c r="D904" s="3"/>
    </row>
    <row r="905" ht="14.25" customHeight="1">
      <c r="C905" s="2"/>
      <c r="D905" s="3"/>
    </row>
    <row r="906" ht="14.25" customHeight="1">
      <c r="C906" s="2"/>
      <c r="D906" s="3"/>
    </row>
    <row r="907" ht="14.25" customHeight="1">
      <c r="C907" s="2"/>
      <c r="D907" s="3"/>
    </row>
    <row r="908" ht="14.25" customHeight="1">
      <c r="C908" s="2"/>
      <c r="D908" s="3"/>
    </row>
    <row r="909" ht="14.25" customHeight="1">
      <c r="C909" s="2"/>
      <c r="D909" s="3"/>
    </row>
    <row r="910" ht="14.25" customHeight="1">
      <c r="C910" s="2"/>
      <c r="D910" s="3"/>
    </row>
    <row r="911" ht="14.25" customHeight="1">
      <c r="C911" s="2"/>
      <c r="D911" s="3"/>
    </row>
    <row r="912" ht="14.25" customHeight="1">
      <c r="C912" s="2"/>
      <c r="D912" s="3"/>
    </row>
    <row r="913" ht="14.25" customHeight="1">
      <c r="C913" s="2"/>
      <c r="D913" s="3"/>
    </row>
    <row r="914" ht="14.25" customHeight="1">
      <c r="C914" s="2"/>
      <c r="D914" s="3"/>
    </row>
    <row r="915" ht="14.25" customHeight="1">
      <c r="C915" s="2"/>
      <c r="D915" s="3"/>
    </row>
    <row r="916" ht="14.25" customHeight="1">
      <c r="C916" s="2"/>
      <c r="D916" s="3"/>
    </row>
    <row r="917" ht="14.25" customHeight="1">
      <c r="C917" s="2"/>
      <c r="D917" s="3"/>
    </row>
    <row r="918" ht="14.25" customHeight="1">
      <c r="C918" s="2"/>
      <c r="D918" s="3"/>
    </row>
    <row r="919" ht="14.25" customHeight="1">
      <c r="C919" s="2"/>
      <c r="D919" s="3"/>
    </row>
    <row r="920" ht="14.25" customHeight="1">
      <c r="C920" s="2"/>
      <c r="D920" s="3"/>
    </row>
    <row r="921" ht="14.25" customHeight="1">
      <c r="C921" s="2"/>
      <c r="D921" s="3"/>
    </row>
    <row r="922" ht="14.25" customHeight="1">
      <c r="C922" s="2"/>
      <c r="D922" s="3"/>
    </row>
    <row r="923" ht="14.25" customHeight="1">
      <c r="C923" s="2"/>
      <c r="D923" s="3"/>
    </row>
    <row r="924" ht="14.25" customHeight="1">
      <c r="C924" s="2"/>
      <c r="D924" s="3"/>
    </row>
    <row r="925" ht="14.25" customHeight="1">
      <c r="C925" s="2"/>
      <c r="D925" s="3"/>
    </row>
    <row r="926" ht="14.25" customHeight="1">
      <c r="C926" s="2"/>
      <c r="D926" s="3"/>
    </row>
    <row r="927" ht="14.25" customHeight="1">
      <c r="C927" s="2"/>
      <c r="D927" s="3"/>
    </row>
    <row r="928" ht="14.25" customHeight="1">
      <c r="C928" s="2"/>
      <c r="D928" s="3"/>
    </row>
    <row r="929" ht="14.25" customHeight="1">
      <c r="C929" s="2"/>
      <c r="D929" s="3"/>
    </row>
    <row r="930" ht="14.25" customHeight="1">
      <c r="C930" s="2"/>
      <c r="D930" s="3"/>
    </row>
    <row r="931" ht="14.25" customHeight="1">
      <c r="C931" s="2"/>
      <c r="D931" s="3"/>
    </row>
    <row r="932" ht="14.25" customHeight="1">
      <c r="C932" s="2"/>
      <c r="D932" s="3"/>
    </row>
    <row r="933" ht="14.25" customHeight="1">
      <c r="C933" s="2"/>
      <c r="D933" s="3"/>
    </row>
    <row r="934" ht="14.25" customHeight="1">
      <c r="C934" s="2"/>
      <c r="D934" s="3"/>
    </row>
    <row r="935" ht="14.25" customHeight="1">
      <c r="C935" s="2"/>
      <c r="D935" s="3"/>
    </row>
    <row r="936" ht="14.25" customHeight="1">
      <c r="C936" s="2"/>
      <c r="D936" s="3"/>
    </row>
    <row r="937" ht="14.25" customHeight="1">
      <c r="C937" s="2"/>
      <c r="D937" s="3"/>
    </row>
    <row r="938" ht="14.25" customHeight="1">
      <c r="C938" s="2"/>
      <c r="D938" s="3"/>
    </row>
    <row r="939" ht="14.25" customHeight="1">
      <c r="C939" s="2"/>
      <c r="D939" s="3"/>
    </row>
    <row r="940" ht="14.25" customHeight="1">
      <c r="C940" s="2"/>
      <c r="D940" s="3"/>
    </row>
    <row r="941" ht="14.25" customHeight="1">
      <c r="C941" s="2"/>
      <c r="D941" s="3"/>
    </row>
    <row r="942" ht="14.25" customHeight="1">
      <c r="C942" s="2"/>
      <c r="D942" s="3"/>
    </row>
    <row r="943" ht="14.25" customHeight="1">
      <c r="C943" s="2"/>
      <c r="D943" s="3"/>
    </row>
    <row r="944" ht="14.25" customHeight="1">
      <c r="C944" s="2"/>
      <c r="D944" s="3"/>
    </row>
    <row r="945" ht="14.25" customHeight="1">
      <c r="C945" s="2"/>
      <c r="D945" s="3"/>
    </row>
    <row r="946" ht="14.25" customHeight="1">
      <c r="C946" s="2"/>
      <c r="D946" s="3"/>
    </row>
    <row r="947" ht="14.25" customHeight="1">
      <c r="C947" s="2"/>
      <c r="D947" s="3"/>
    </row>
    <row r="948" ht="14.25" customHeight="1">
      <c r="C948" s="2"/>
      <c r="D948" s="3"/>
    </row>
    <row r="949" ht="14.25" customHeight="1">
      <c r="C949" s="2"/>
      <c r="D949" s="3"/>
    </row>
    <row r="950" ht="14.25" customHeight="1">
      <c r="C950" s="2"/>
      <c r="D950" s="3"/>
    </row>
    <row r="951" ht="14.25" customHeight="1">
      <c r="C951" s="2"/>
      <c r="D951" s="3"/>
    </row>
    <row r="952" ht="14.25" customHeight="1">
      <c r="C952" s="2"/>
      <c r="D952" s="3"/>
    </row>
    <row r="953" ht="14.25" customHeight="1">
      <c r="C953" s="2"/>
      <c r="D953" s="3"/>
    </row>
    <row r="954" ht="14.25" customHeight="1">
      <c r="C954" s="2"/>
      <c r="D954" s="3"/>
    </row>
    <row r="955" ht="14.25" customHeight="1">
      <c r="C955" s="2"/>
      <c r="D955" s="3"/>
    </row>
    <row r="956" ht="14.25" customHeight="1">
      <c r="C956" s="2"/>
      <c r="D956" s="3"/>
    </row>
    <row r="957" ht="14.25" customHeight="1">
      <c r="C957" s="2"/>
      <c r="D957" s="3"/>
    </row>
    <row r="958" ht="14.25" customHeight="1">
      <c r="C958" s="2"/>
      <c r="D958" s="3"/>
    </row>
    <row r="959" ht="14.25" customHeight="1">
      <c r="C959" s="2"/>
      <c r="D959" s="3"/>
    </row>
    <row r="960" ht="14.25" customHeight="1">
      <c r="C960" s="2"/>
      <c r="D960" s="3"/>
    </row>
    <row r="961" ht="14.25" customHeight="1">
      <c r="C961" s="2"/>
      <c r="D961" s="3"/>
    </row>
    <row r="962" ht="14.25" customHeight="1">
      <c r="C962" s="2"/>
      <c r="D962" s="3"/>
    </row>
    <row r="963" ht="14.25" customHeight="1">
      <c r="C963" s="2"/>
      <c r="D963" s="3"/>
    </row>
    <row r="964" ht="14.25" customHeight="1">
      <c r="C964" s="2"/>
      <c r="D964" s="3"/>
    </row>
    <row r="965" ht="14.25" customHeight="1">
      <c r="C965" s="2"/>
      <c r="D965" s="3"/>
    </row>
    <row r="966" ht="14.25" customHeight="1">
      <c r="C966" s="2"/>
      <c r="D966" s="3"/>
    </row>
    <row r="967" ht="14.25" customHeight="1">
      <c r="C967" s="2"/>
      <c r="D967" s="3"/>
    </row>
    <row r="968" ht="14.25" customHeight="1">
      <c r="C968" s="2"/>
      <c r="D968" s="3"/>
    </row>
    <row r="969" ht="14.25" customHeight="1">
      <c r="C969" s="2"/>
      <c r="D969" s="3"/>
    </row>
    <row r="970" ht="14.25" customHeight="1">
      <c r="C970" s="2"/>
      <c r="D970" s="3"/>
    </row>
    <row r="971" ht="14.25" customHeight="1">
      <c r="C971" s="2"/>
      <c r="D971" s="3"/>
    </row>
    <row r="972" ht="14.25" customHeight="1">
      <c r="C972" s="2"/>
      <c r="D972" s="3"/>
    </row>
    <row r="973" ht="14.25" customHeight="1">
      <c r="C973" s="2"/>
      <c r="D973" s="3"/>
    </row>
    <row r="974" ht="14.25" customHeight="1">
      <c r="C974" s="2"/>
      <c r="D974" s="3"/>
    </row>
    <row r="975" ht="14.25" customHeight="1">
      <c r="C975" s="2"/>
      <c r="D975" s="3"/>
    </row>
    <row r="976" ht="14.25" customHeight="1">
      <c r="C976" s="2"/>
      <c r="D976" s="3"/>
    </row>
    <row r="977" ht="14.25" customHeight="1">
      <c r="C977" s="2"/>
      <c r="D977" s="3"/>
    </row>
    <row r="978" ht="14.25" customHeight="1">
      <c r="C978" s="2"/>
      <c r="D978" s="3"/>
    </row>
    <row r="979" ht="14.25" customHeight="1">
      <c r="C979" s="2"/>
      <c r="D979" s="3"/>
    </row>
    <row r="980" ht="14.25" customHeight="1">
      <c r="C980" s="2"/>
      <c r="D980" s="3"/>
    </row>
    <row r="981" ht="14.25" customHeight="1">
      <c r="C981" s="2"/>
      <c r="D981" s="3"/>
    </row>
    <row r="982" ht="14.25" customHeight="1">
      <c r="C982" s="2"/>
      <c r="D982" s="3"/>
    </row>
    <row r="983" ht="14.25" customHeight="1">
      <c r="C983" s="2"/>
      <c r="D983" s="3"/>
    </row>
    <row r="984" ht="14.25" customHeight="1">
      <c r="C984" s="2"/>
      <c r="D984" s="3"/>
    </row>
    <row r="985" ht="14.25" customHeight="1">
      <c r="C985" s="2"/>
      <c r="D985" s="3"/>
    </row>
    <row r="986" ht="14.25" customHeight="1">
      <c r="C986" s="2"/>
      <c r="D986" s="3"/>
    </row>
    <row r="987" ht="14.25" customHeight="1">
      <c r="C987" s="2"/>
      <c r="D987" s="3"/>
    </row>
    <row r="988" ht="14.25" customHeight="1">
      <c r="C988" s="2"/>
      <c r="D988" s="3"/>
    </row>
    <row r="989" ht="14.25" customHeight="1">
      <c r="C989" s="2"/>
      <c r="D989" s="3"/>
    </row>
    <row r="990" ht="14.25" customHeight="1">
      <c r="C990" s="2"/>
      <c r="D990" s="3"/>
    </row>
    <row r="991" ht="14.25" customHeight="1">
      <c r="C991" s="2"/>
      <c r="D991" s="3"/>
    </row>
    <row r="992" ht="14.25" customHeight="1">
      <c r="C992" s="2"/>
      <c r="D992" s="3"/>
    </row>
    <row r="993" ht="14.25" customHeight="1">
      <c r="C993" s="2"/>
      <c r="D993" s="3"/>
    </row>
    <row r="994" ht="14.25" customHeight="1">
      <c r="C994" s="2"/>
      <c r="D994" s="3"/>
    </row>
    <row r="995" ht="14.25" customHeight="1">
      <c r="C995" s="2"/>
      <c r="D995" s="3"/>
    </row>
    <row r="996" ht="14.25" customHeight="1">
      <c r="C996" s="2"/>
      <c r="D996" s="3"/>
    </row>
    <row r="997" ht="14.25" customHeight="1">
      <c r="C997" s="2"/>
      <c r="D997" s="3"/>
    </row>
    <row r="998" ht="14.25" customHeight="1">
      <c r="C998" s="2"/>
      <c r="D998" s="3"/>
    </row>
    <row r="999" ht="14.25" customHeight="1">
      <c r="C999" s="2"/>
      <c r="D999" s="3"/>
    </row>
    <row r="1000" ht="14.25" customHeight="1">
      <c r="C1000" s="2"/>
      <c r="D1000" s="3"/>
    </row>
  </sheetData>
  <mergeCells count="22">
    <mergeCell ref="A11:A12"/>
    <mergeCell ref="A13:A14"/>
    <mergeCell ref="A15:A16"/>
    <mergeCell ref="A17:A18"/>
    <mergeCell ref="A19:A20"/>
    <mergeCell ref="A21:A22"/>
    <mergeCell ref="A23:A24"/>
    <mergeCell ref="A25:A26"/>
    <mergeCell ref="B13:B14"/>
    <mergeCell ref="B15:B16"/>
    <mergeCell ref="B17:B18"/>
    <mergeCell ref="B19:B20"/>
    <mergeCell ref="B21:B22"/>
    <mergeCell ref="B23:B24"/>
    <mergeCell ref="B25:B26"/>
    <mergeCell ref="A5:A6"/>
    <mergeCell ref="B5:B6"/>
    <mergeCell ref="A7:A8"/>
    <mergeCell ref="B7:B8"/>
    <mergeCell ref="A9:A10"/>
    <mergeCell ref="B9:B10"/>
    <mergeCell ref="B11:B12"/>
  </mergeCells>
  <printOptions horizontalCentered="1"/>
  <pageMargins bottom="0.75" footer="0.0" header="0.0" left="0.25" right="0.25"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32.57"/>
    <col customWidth="1" min="3" max="3" width="34.29"/>
    <col customWidth="1" min="4" max="4" width="33.43"/>
    <col customWidth="1" min="5" max="5" width="30.0"/>
    <col customWidth="1" min="6" max="6" width="31.0"/>
    <col customWidth="1" min="7" max="7" width="35.86"/>
    <col customWidth="1" min="8" max="8" width="2.29"/>
    <col customWidth="1" min="9" max="9" width="17.0"/>
    <col customWidth="1" min="10" max="10" width="21.86"/>
    <col customWidth="1" min="11" max="26" width="8.71"/>
  </cols>
  <sheetData>
    <row r="1" ht="14.25" customHeight="1">
      <c r="A1" s="43" t="s">
        <v>67</v>
      </c>
      <c r="B1" s="44"/>
      <c r="C1" s="45"/>
      <c r="D1" s="43" t="s">
        <v>68</v>
      </c>
      <c r="E1" s="44"/>
      <c r="F1" s="45"/>
      <c r="G1" s="46" t="s">
        <v>69</v>
      </c>
      <c r="H1" s="47"/>
      <c r="I1" s="48" t="s">
        <v>70</v>
      </c>
      <c r="J1" s="49" t="s">
        <v>71</v>
      </c>
    </row>
    <row r="2" ht="14.25" customHeight="1">
      <c r="A2" s="50" t="s">
        <v>209</v>
      </c>
      <c r="B2" s="51"/>
      <c r="C2" s="52"/>
      <c r="D2" s="53"/>
      <c r="E2" s="51"/>
      <c r="F2" s="52"/>
      <c r="G2" s="89">
        <f>Summary!E22</f>
        <v>31</v>
      </c>
      <c r="H2" s="47"/>
      <c r="I2" s="55">
        <f>SUM(I7:I49)</f>
        <v>89</v>
      </c>
      <c r="J2" s="56">
        <v>100.0</v>
      </c>
    </row>
    <row r="3" ht="14.25" customHeight="1">
      <c r="A3" s="57"/>
      <c r="B3" s="58"/>
      <c r="C3" s="59"/>
      <c r="D3" s="57"/>
      <c r="E3" s="58"/>
      <c r="F3" s="59"/>
      <c r="G3" s="57"/>
      <c r="H3" s="47"/>
      <c r="I3" s="57"/>
      <c r="J3" s="60"/>
    </row>
    <row r="4" ht="14.25" customHeight="1">
      <c r="B4" s="61" t="s">
        <v>73</v>
      </c>
      <c r="C4" s="61" t="s">
        <v>74</v>
      </c>
      <c r="D4" s="61" t="s">
        <v>75</v>
      </c>
      <c r="E4" s="61" t="s">
        <v>76</v>
      </c>
      <c r="F4" s="61" t="s">
        <v>77</v>
      </c>
      <c r="G4" s="61" t="s">
        <v>78</v>
      </c>
      <c r="H4" s="62"/>
      <c r="I4" s="63" t="s">
        <v>79</v>
      </c>
    </row>
    <row r="5" ht="14.25" customHeight="1">
      <c r="A5" s="64" t="s">
        <v>80</v>
      </c>
      <c r="B5" s="44"/>
      <c r="C5" s="44"/>
      <c r="D5" s="44"/>
      <c r="E5" s="44"/>
      <c r="F5" s="44"/>
      <c r="G5" s="45"/>
      <c r="H5" s="62"/>
      <c r="I5" s="5"/>
    </row>
    <row r="6" ht="14.25" customHeight="1">
      <c r="B6" s="65"/>
      <c r="C6" s="66" t="s">
        <v>81</v>
      </c>
      <c r="D6" s="66" t="s">
        <v>82</v>
      </c>
      <c r="E6" s="66" t="s">
        <v>83</v>
      </c>
      <c r="F6" s="66" t="s">
        <v>84</v>
      </c>
      <c r="G6" s="66" t="s">
        <v>85</v>
      </c>
      <c r="H6" s="47"/>
    </row>
    <row r="7" ht="14.25" customHeight="1">
      <c r="B7" s="67" t="s">
        <v>86</v>
      </c>
      <c r="C7" s="68" t="s">
        <v>87</v>
      </c>
      <c r="D7" s="68"/>
      <c r="E7" s="68"/>
      <c r="F7" s="68"/>
      <c r="G7" s="68"/>
      <c r="H7" s="47"/>
      <c r="I7" s="69">
        <f>IF(C7="x","5")+IF(D7="x","4")+IF(E7="x", "3")+IF(F7="x", "2")+IF(G7="x", "1")</f>
        <v>5</v>
      </c>
    </row>
    <row r="8" ht="14.25" customHeight="1">
      <c r="B8" s="69"/>
      <c r="C8" s="73" t="s">
        <v>89</v>
      </c>
      <c r="D8" s="73" t="s">
        <v>90</v>
      </c>
      <c r="E8" s="73" t="s">
        <v>91</v>
      </c>
      <c r="F8" s="73" t="s">
        <v>92</v>
      </c>
      <c r="G8" s="73" t="s">
        <v>93</v>
      </c>
      <c r="H8" s="47"/>
      <c r="I8" s="2"/>
    </row>
    <row r="9" ht="14.25" customHeight="1">
      <c r="B9" s="67" t="s">
        <v>95</v>
      </c>
      <c r="C9" s="68" t="s">
        <v>87</v>
      </c>
      <c r="D9" s="68"/>
      <c r="E9" s="68"/>
      <c r="F9" s="68"/>
      <c r="G9" s="68"/>
      <c r="H9" s="47"/>
      <c r="I9" s="69">
        <f>IF(C9="x","10")+IF(D9="x","8")+IF(E9="x", "6")+IF(F9="x", "4")+IF(G9="x", "2")</f>
        <v>10</v>
      </c>
      <c r="K9" s="70" t="s">
        <v>88</v>
      </c>
      <c r="L9" s="71"/>
      <c r="M9" s="71"/>
      <c r="N9" s="72"/>
    </row>
    <row r="10" ht="14.25" customHeight="1">
      <c r="B10" s="68"/>
      <c r="C10" s="73" t="s">
        <v>96</v>
      </c>
      <c r="D10" s="73" t="s">
        <v>97</v>
      </c>
      <c r="E10" s="73" t="s">
        <v>98</v>
      </c>
      <c r="F10" s="73" t="s">
        <v>99</v>
      </c>
      <c r="G10" s="73" t="s">
        <v>100</v>
      </c>
      <c r="H10" s="47"/>
      <c r="I10" s="2"/>
      <c r="K10" s="74" t="s">
        <v>94</v>
      </c>
      <c r="L10" s="51"/>
      <c r="M10" s="51"/>
      <c r="N10" s="52"/>
    </row>
    <row r="11" ht="14.25" customHeight="1">
      <c r="B11" s="77" t="s">
        <v>101</v>
      </c>
      <c r="C11" s="68" t="s">
        <v>87</v>
      </c>
      <c r="D11" s="68"/>
      <c r="E11" s="68"/>
      <c r="F11" s="68"/>
      <c r="G11" s="68"/>
      <c r="H11" s="47"/>
      <c r="I11" s="69">
        <f>IF(C11="x","7.5")+IF(D11="x","6")+IF(E11="x", "4.5")+IF(F11="x", "3")+IF(G11="x", "1.5")</f>
        <v>7.5</v>
      </c>
      <c r="K11" s="75"/>
      <c r="N11" s="76"/>
    </row>
    <row r="12" ht="14.25" customHeight="1">
      <c r="B12" s="68"/>
      <c r="C12" s="73" t="s">
        <v>102</v>
      </c>
      <c r="D12" s="73" t="s">
        <v>103</v>
      </c>
      <c r="E12" s="73" t="s">
        <v>104</v>
      </c>
      <c r="F12" s="73" t="s">
        <v>105</v>
      </c>
      <c r="G12" s="73">
        <v>0.0</v>
      </c>
      <c r="H12" s="47"/>
      <c r="I12" s="2"/>
      <c r="K12" s="75"/>
      <c r="N12" s="76"/>
    </row>
    <row r="13" ht="14.25" customHeight="1">
      <c r="B13" s="77" t="s">
        <v>106</v>
      </c>
      <c r="C13" s="68" t="s">
        <v>87</v>
      </c>
      <c r="D13" s="68"/>
      <c r="E13" s="68"/>
      <c r="F13" s="68"/>
      <c r="G13" s="68"/>
      <c r="H13" s="47"/>
      <c r="I13" s="69">
        <f>IF(C13="x","7.5")+IF(D13="x","6")+IF(E13="x", "4.5")+IF(F13="x", "3")+IF(G13="x", "1.5")</f>
        <v>7.5</v>
      </c>
      <c r="K13" s="75"/>
      <c r="N13" s="76"/>
    </row>
    <row r="14" ht="14.25" customHeight="1">
      <c r="B14" s="69"/>
      <c r="C14" s="73" t="s">
        <v>203</v>
      </c>
      <c r="D14" s="73" t="s">
        <v>109</v>
      </c>
      <c r="E14" s="73" t="s">
        <v>110</v>
      </c>
      <c r="F14" s="73" t="s">
        <v>111</v>
      </c>
      <c r="G14" s="73" t="s">
        <v>112</v>
      </c>
      <c r="H14" s="47"/>
      <c r="I14" s="2"/>
      <c r="K14" s="57"/>
      <c r="L14" s="58"/>
      <c r="M14" s="58"/>
      <c r="N14" s="59"/>
    </row>
    <row r="15" ht="14.25" customHeight="1">
      <c r="B15" s="67" t="s">
        <v>113</v>
      </c>
      <c r="C15" s="68" t="s">
        <v>87</v>
      </c>
      <c r="D15" s="68"/>
      <c r="E15" s="68"/>
      <c r="F15" s="68"/>
      <c r="G15" s="68"/>
      <c r="H15" s="47"/>
      <c r="I15" s="69">
        <f>IF(C15="x","5")+IF(D15="x","3")+IF(E15="x", "1")+IF(F15="x", "0")+IF(G15="x", "-2")</f>
        <v>5</v>
      </c>
      <c r="K15" s="53" t="s">
        <v>107</v>
      </c>
      <c r="L15" s="51"/>
      <c r="M15" s="51"/>
      <c r="N15" s="52"/>
    </row>
    <row r="16" ht="14.25" customHeight="1">
      <c r="B16" s="69"/>
      <c r="C16" s="73" t="s">
        <v>114</v>
      </c>
      <c r="D16" s="73" t="s">
        <v>115</v>
      </c>
      <c r="E16" s="73" t="s">
        <v>116</v>
      </c>
      <c r="F16" s="73" t="s">
        <v>117</v>
      </c>
      <c r="G16" s="73" t="s">
        <v>118</v>
      </c>
      <c r="H16" s="47"/>
      <c r="I16" s="2"/>
      <c r="K16" s="75"/>
      <c r="N16" s="76"/>
    </row>
    <row r="17" ht="14.25" customHeight="1">
      <c r="B17" s="67" t="s">
        <v>119</v>
      </c>
      <c r="C17" s="68" t="s">
        <v>87</v>
      </c>
      <c r="D17" s="68"/>
      <c r="E17" s="68"/>
      <c r="F17" s="68"/>
      <c r="G17" s="68"/>
      <c r="H17" s="47"/>
      <c r="I17" s="69">
        <f>IF(C17="x","5")+IF(D17="x","4")+IF(E17="x", "3")+IF(F17="x", "2")+IF(G17="x", "1")</f>
        <v>5</v>
      </c>
      <c r="K17" s="75"/>
      <c r="N17" s="76"/>
    </row>
    <row r="18" ht="14.25" customHeight="1">
      <c r="B18" s="68"/>
      <c r="C18" s="73" t="s">
        <v>120</v>
      </c>
      <c r="D18" s="73"/>
      <c r="E18" s="73" t="s">
        <v>121</v>
      </c>
      <c r="F18" s="73"/>
      <c r="G18" s="73" t="s">
        <v>122</v>
      </c>
      <c r="H18" s="47"/>
      <c r="I18" s="2"/>
      <c r="K18" s="75"/>
      <c r="N18" s="76"/>
    </row>
    <row r="19" ht="14.25" customHeight="1">
      <c r="B19" s="77" t="s">
        <v>123</v>
      </c>
      <c r="C19" s="68"/>
      <c r="D19" s="68"/>
      <c r="E19" s="68" t="s">
        <v>87</v>
      </c>
      <c r="F19" s="68"/>
      <c r="G19" s="68"/>
      <c r="H19" s="47"/>
      <c r="I19" s="69">
        <f>IF(C19="x","10")+IF(D19="x","8")+IF(E19="x", "6")+IF(F19="x", "4")+IF(G19="x", "2")</f>
        <v>6</v>
      </c>
      <c r="K19" s="75"/>
      <c r="N19" s="76"/>
    </row>
    <row r="20" ht="14.25" customHeight="1">
      <c r="B20" s="68"/>
      <c r="C20" s="73" t="s">
        <v>124</v>
      </c>
      <c r="D20" s="73" t="s">
        <v>125</v>
      </c>
      <c r="E20" s="73" t="s">
        <v>126</v>
      </c>
      <c r="F20" s="73" t="s">
        <v>127</v>
      </c>
      <c r="G20" s="73" t="s">
        <v>128</v>
      </c>
      <c r="H20" s="47"/>
      <c r="I20" s="2"/>
      <c r="K20" s="57"/>
      <c r="L20" s="58"/>
      <c r="M20" s="58"/>
      <c r="N20" s="59"/>
    </row>
    <row r="21" ht="14.25" customHeight="1">
      <c r="B21" s="77" t="s">
        <v>129</v>
      </c>
      <c r="C21" s="68"/>
      <c r="D21" s="68"/>
      <c r="E21" s="68" t="s">
        <v>87</v>
      </c>
      <c r="F21" s="68"/>
      <c r="G21" s="68"/>
      <c r="H21" s="47"/>
      <c r="I21" s="69">
        <f>IF(C21="x","10")+IF(D21="x","8")+IF(E21="x", "6")+IF(F21="x", "4")+IF(G21="x", "2")</f>
        <v>6</v>
      </c>
    </row>
    <row r="22" ht="14.25" customHeight="1">
      <c r="B22" s="69"/>
      <c r="C22" s="73" t="s">
        <v>130</v>
      </c>
      <c r="D22" s="73" t="s">
        <v>131</v>
      </c>
      <c r="E22" s="73" t="s">
        <v>132</v>
      </c>
      <c r="F22" s="73" t="s">
        <v>133</v>
      </c>
      <c r="G22" s="73" t="s">
        <v>134</v>
      </c>
      <c r="H22" s="47"/>
      <c r="I22" s="2"/>
    </row>
    <row r="23" ht="14.25" customHeight="1">
      <c r="B23" s="78" t="s">
        <v>135</v>
      </c>
      <c r="C23" s="79" t="s">
        <v>87</v>
      </c>
      <c r="D23" s="79"/>
      <c r="E23" s="79"/>
      <c r="F23" s="79"/>
      <c r="G23" s="79"/>
      <c r="H23" s="47"/>
      <c r="I23" s="69">
        <f>IF(C23="x","5")+IF(D23="x","4")+IF(E23="x", "3")+IF(F23="x", "2")+IF(G23="x", "1")</f>
        <v>5</v>
      </c>
    </row>
    <row r="24" ht="14.25" customHeight="1">
      <c r="A24" s="80" t="s">
        <v>136</v>
      </c>
      <c r="B24" s="44"/>
      <c r="C24" s="44"/>
      <c r="D24" s="44"/>
      <c r="E24" s="44"/>
      <c r="F24" s="44"/>
      <c r="G24" s="45"/>
      <c r="H24" s="47"/>
      <c r="I24" s="2"/>
    </row>
    <row r="25" ht="14.25" customHeight="1">
      <c r="B25" s="65"/>
      <c r="C25" s="66" t="s">
        <v>137</v>
      </c>
      <c r="D25" s="66" t="s">
        <v>138</v>
      </c>
      <c r="E25" s="66" t="s">
        <v>139</v>
      </c>
      <c r="F25" s="66" t="s">
        <v>140</v>
      </c>
      <c r="G25" s="66" t="s">
        <v>141</v>
      </c>
      <c r="H25" s="47"/>
      <c r="I25" s="2"/>
    </row>
    <row r="26" ht="14.25" customHeight="1">
      <c r="B26" s="81" t="s">
        <v>142</v>
      </c>
      <c r="C26" s="68"/>
      <c r="D26" s="68"/>
      <c r="E26" s="68"/>
      <c r="F26" s="68"/>
      <c r="G26" s="68"/>
      <c r="H26" s="47"/>
      <c r="I26" s="69">
        <f>IF(C26="x","5")+IF(D26="x","3")+IF(E26="x", "1")+IF(F26="x", "0")+IF(G26="x", "-2")</f>
        <v>0</v>
      </c>
    </row>
    <row r="27" ht="14.25" customHeight="1">
      <c r="B27" s="69"/>
      <c r="C27" s="73" t="s">
        <v>143</v>
      </c>
      <c r="D27" s="73"/>
      <c r="E27" s="73" t="s">
        <v>144</v>
      </c>
      <c r="F27" s="73"/>
      <c r="G27" s="73" t="s">
        <v>145</v>
      </c>
      <c r="H27" s="47"/>
      <c r="I27" s="2"/>
    </row>
    <row r="28" ht="14.25" customHeight="1">
      <c r="B28" s="81" t="s">
        <v>146</v>
      </c>
      <c r="C28" s="68"/>
      <c r="D28" s="68"/>
      <c r="E28" s="68"/>
      <c r="F28" s="68"/>
      <c r="G28" s="68"/>
      <c r="H28" s="47"/>
      <c r="I28" s="69">
        <f>IF(C28="x","5")+IF(D28="x","4")+IF(E28="x", "3")+IF(F28="x", "2")+IF(G28="x", "1")</f>
        <v>0</v>
      </c>
    </row>
    <row r="29" ht="14.25" customHeight="1">
      <c r="B29" s="69"/>
      <c r="C29" s="73" t="s">
        <v>147</v>
      </c>
      <c r="D29" s="73" t="s">
        <v>148</v>
      </c>
      <c r="E29" s="73" t="s">
        <v>149</v>
      </c>
      <c r="F29" s="82" t="s">
        <v>150</v>
      </c>
      <c r="G29" s="73" t="s">
        <v>151</v>
      </c>
      <c r="H29" s="47"/>
      <c r="I29" s="2"/>
    </row>
    <row r="30" ht="14.25" customHeight="1">
      <c r="B30" s="81" t="s">
        <v>152</v>
      </c>
      <c r="C30" s="68"/>
      <c r="D30" s="68"/>
      <c r="E30" s="68"/>
      <c r="F30" s="68"/>
      <c r="G30" s="68"/>
      <c r="H30" s="47"/>
      <c r="I30" s="69">
        <f>IF(C30="x","5")+IF(D30="x","2.5")+IF(E30="x", "0")+IF(F30="x", "-1")+IF(G30="x", "-3")</f>
        <v>0</v>
      </c>
    </row>
    <row r="31" ht="14.25" customHeight="1">
      <c r="B31" s="69"/>
      <c r="C31" s="73" t="s">
        <v>153</v>
      </c>
      <c r="D31" s="73" t="s">
        <v>154</v>
      </c>
      <c r="E31" s="73" t="s">
        <v>155</v>
      </c>
      <c r="F31" s="73" t="s">
        <v>156</v>
      </c>
      <c r="G31" s="73" t="s">
        <v>157</v>
      </c>
      <c r="H31" s="47"/>
      <c r="I31" s="2"/>
    </row>
    <row r="32" ht="14.25" customHeight="1">
      <c r="B32" s="83" t="s">
        <v>158</v>
      </c>
      <c r="C32" s="68"/>
      <c r="D32" s="68"/>
      <c r="E32" s="68"/>
      <c r="F32" s="68"/>
      <c r="G32" s="68"/>
      <c r="H32" s="47"/>
      <c r="I32" s="69">
        <f>IF(C32="x","5")+IF(D32="x","3")+IF(E32="x", "2")+IF(F32="x", "0")+IF(G32="x", "-1")</f>
        <v>0</v>
      </c>
    </row>
    <row r="33" ht="14.25" customHeight="1">
      <c r="B33" s="69"/>
      <c r="C33" s="73" t="s">
        <v>159</v>
      </c>
      <c r="D33" s="73" t="s">
        <v>160</v>
      </c>
      <c r="E33" s="73" t="s">
        <v>161</v>
      </c>
      <c r="F33" s="73" t="s">
        <v>162</v>
      </c>
      <c r="G33" s="73" t="s">
        <v>163</v>
      </c>
      <c r="H33" s="47"/>
      <c r="I33" s="2"/>
    </row>
    <row r="34" ht="14.25" customHeight="1">
      <c r="B34" s="81" t="s">
        <v>164</v>
      </c>
      <c r="C34" s="68"/>
      <c r="D34" s="68"/>
      <c r="E34" s="84"/>
      <c r="F34" s="68"/>
      <c r="G34" s="68"/>
      <c r="H34" s="47"/>
      <c r="I34" s="69">
        <f>IF(C34="x","7.5")+IF(D34="x","6")+IF(E34="x", "4.5")+IF(F34="x", "3")+IF(G34="x", "-1")</f>
        <v>0</v>
      </c>
    </row>
    <row r="35" ht="14.25" customHeight="1">
      <c r="B35" s="69"/>
      <c r="C35" s="73" t="s">
        <v>165</v>
      </c>
      <c r="D35" s="73" t="s">
        <v>166</v>
      </c>
      <c r="E35" s="73" t="s">
        <v>167</v>
      </c>
      <c r="F35" s="73" t="s">
        <v>168</v>
      </c>
      <c r="G35" s="73" t="s">
        <v>169</v>
      </c>
      <c r="H35" s="47"/>
      <c r="I35" s="2"/>
    </row>
    <row r="36" ht="14.25" customHeight="1">
      <c r="B36" s="85" t="s">
        <v>170</v>
      </c>
      <c r="C36" s="79"/>
      <c r="D36" s="79"/>
      <c r="E36" s="79"/>
      <c r="F36" s="79"/>
      <c r="G36" s="79"/>
      <c r="H36" s="47"/>
      <c r="I36" s="69">
        <f>IF(C36="x","7.5")+IF(D36="x","6")+IF(E36="x", "4.5")+IF(F36="x", "3")+IF(G36="x", "1.5")</f>
        <v>0</v>
      </c>
    </row>
    <row r="37" ht="14.25" customHeight="1">
      <c r="A37" s="86" t="s">
        <v>171</v>
      </c>
      <c r="B37" s="44"/>
      <c r="C37" s="44"/>
      <c r="D37" s="44"/>
      <c r="E37" s="44"/>
      <c r="F37" s="44"/>
      <c r="G37" s="45"/>
      <c r="H37" s="47"/>
      <c r="I37" s="2"/>
    </row>
    <row r="38" ht="14.25" customHeight="1">
      <c r="B38" s="65"/>
      <c r="C38" s="66" t="s">
        <v>172</v>
      </c>
      <c r="D38" s="66" t="s">
        <v>173</v>
      </c>
      <c r="E38" s="66" t="s">
        <v>174</v>
      </c>
      <c r="F38" s="66" t="s">
        <v>175</v>
      </c>
      <c r="G38" s="66" t="s">
        <v>176</v>
      </c>
      <c r="H38" s="47"/>
      <c r="I38" s="2"/>
    </row>
    <row r="39" ht="14.25" customHeight="1">
      <c r="B39" s="87" t="s">
        <v>177</v>
      </c>
      <c r="C39" s="68"/>
      <c r="D39" s="68"/>
      <c r="E39" s="68" t="s">
        <v>87</v>
      </c>
      <c r="F39" s="68"/>
      <c r="G39" s="68"/>
      <c r="H39" s="47"/>
      <c r="I39" s="69">
        <f>IF(C39="x","5")+IF(D39="x","4")+IF(E39="x", "3")+IF(F39="x", "2")+IF(G39="x", "1")</f>
        <v>3</v>
      </c>
    </row>
    <row r="40" ht="14.25" customHeight="1">
      <c r="B40" s="69"/>
      <c r="C40" s="73" t="s">
        <v>178</v>
      </c>
      <c r="D40" s="73" t="s">
        <v>179</v>
      </c>
      <c r="E40" s="73" t="s">
        <v>180</v>
      </c>
      <c r="F40" s="73" t="s">
        <v>181</v>
      </c>
      <c r="G40" s="73" t="s">
        <v>182</v>
      </c>
      <c r="H40" s="47"/>
      <c r="I40" s="2"/>
    </row>
    <row r="41" ht="14.25" customHeight="1">
      <c r="B41" s="87" t="s">
        <v>183</v>
      </c>
      <c r="C41" s="68" t="s">
        <v>87</v>
      </c>
      <c r="D41" s="68"/>
      <c r="E41" s="68"/>
      <c r="F41" s="68"/>
      <c r="G41" s="68"/>
      <c r="H41" s="47"/>
      <c r="I41" s="69">
        <f>IF(C41="x","7.5")+IF(D41="x","6")+IF(E41="x", "4.5")+IF(F41="x", "3")+IF(G41="x", "1.5")</f>
        <v>7.5</v>
      </c>
    </row>
    <row r="42" ht="14.25" customHeight="1">
      <c r="B42" s="69"/>
      <c r="C42" s="73" t="s">
        <v>184</v>
      </c>
      <c r="D42" s="73" t="s">
        <v>185</v>
      </c>
      <c r="E42" s="73" t="s">
        <v>186</v>
      </c>
      <c r="F42" s="73" t="s">
        <v>187</v>
      </c>
      <c r="G42" s="73" t="s">
        <v>188</v>
      </c>
      <c r="H42" s="47"/>
      <c r="I42" s="2"/>
    </row>
    <row r="43" ht="14.25" customHeight="1">
      <c r="B43" s="88" t="s">
        <v>189</v>
      </c>
      <c r="C43" s="68" t="s">
        <v>87</v>
      </c>
      <c r="D43" s="68"/>
      <c r="E43" s="68"/>
      <c r="F43" s="68"/>
      <c r="G43" s="68"/>
      <c r="H43" s="47"/>
      <c r="I43" s="69">
        <f>IF(C43="x","7.5")+IF(D43="x","6")+IF(E43="x", "4.5")+IF(F43="x", "3")+IF(G43="x", "1.5")</f>
        <v>7.5</v>
      </c>
    </row>
    <row r="44" ht="14.25" customHeight="1">
      <c r="B44" s="69"/>
      <c r="C44" s="73" t="s">
        <v>190</v>
      </c>
      <c r="D44" s="73" t="s">
        <v>191</v>
      </c>
      <c r="E44" s="73" t="s">
        <v>192</v>
      </c>
      <c r="F44" s="73" t="s">
        <v>193</v>
      </c>
      <c r="G44" s="73" t="s">
        <v>194</v>
      </c>
      <c r="H44" s="47"/>
      <c r="I44" s="2"/>
    </row>
    <row r="45" ht="14.25" customHeight="1">
      <c r="B45" s="87" t="s">
        <v>195</v>
      </c>
      <c r="C45" s="68"/>
      <c r="D45" s="68" t="s">
        <v>87</v>
      </c>
      <c r="E45" s="68"/>
      <c r="F45" s="68"/>
      <c r="G45" s="68"/>
      <c r="H45" s="47"/>
      <c r="I45" s="69">
        <f>IF(C45="x","5")+IF(D45="x","4")+IF(E45="x", "3")+IF(F45="x", "2")+IF(G45="x", "1")</f>
        <v>4</v>
      </c>
    </row>
    <row r="46" ht="14.25" customHeight="1">
      <c r="B46" s="69"/>
      <c r="C46" s="73" t="s">
        <v>196</v>
      </c>
      <c r="D46" s="73" t="s">
        <v>197</v>
      </c>
      <c r="E46" s="73" t="s">
        <v>198</v>
      </c>
      <c r="F46" s="73" t="s">
        <v>199</v>
      </c>
      <c r="G46" s="73" t="s">
        <v>200</v>
      </c>
      <c r="H46" s="47"/>
      <c r="I46" s="2"/>
    </row>
    <row r="47" ht="14.25" customHeight="1">
      <c r="B47" s="87" t="s">
        <v>201</v>
      </c>
      <c r="C47" s="68" t="s">
        <v>87</v>
      </c>
      <c r="D47" s="68"/>
      <c r="E47" s="68"/>
      <c r="F47" s="68"/>
      <c r="G47" s="68"/>
      <c r="H47" s="47"/>
      <c r="I47" s="69">
        <f>IF(C47="x","10")+IF(D47="x","8")+IF(E47="x", "6")+IF(F47="x", "4")+IF(G47="x", "2")</f>
        <v>10</v>
      </c>
    </row>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3">
    <mergeCell ref="J2:J3"/>
    <mergeCell ref="K9:N9"/>
    <mergeCell ref="K10:N14"/>
    <mergeCell ref="K15:N20"/>
    <mergeCell ref="A24:G24"/>
    <mergeCell ref="A37:G37"/>
    <mergeCell ref="A1:C1"/>
    <mergeCell ref="D1:F1"/>
    <mergeCell ref="A2:C3"/>
    <mergeCell ref="D2:F3"/>
    <mergeCell ref="G2:G3"/>
    <mergeCell ref="I2:I3"/>
    <mergeCell ref="A5:G5"/>
  </mergeCells>
  <printOptions/>
  <pageMargins bottom="0.75" footer="0.0" header="0.0" left="0.7" right="0.7" top="0.75"/>
  <pageSetup orientation="portrait"/>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32.57"/>
    <col customWidth="1" min="3" max="3" width="34.29"/>
    <col customWidth="1" min="4" max="4" width="33.43"/>
    <col customWidth="1" min="5" max="5" width="30.0"/>
    <col customWidth="1" min="6" max="6" width="31.0"/>
    <col customWidth="1" min="7" max="7" width="35.86"/>
    <col customWidth="1" min="8" max="8" width="2.29"/>
    <col customWidth="1" min="9" max="9" width="17.0"/>
    <col customWidth="1" min="10" max="10" width="21.86"/>
    <col customWidth="1" min="11" max="26" width="8.71"/>
  </cols>
  <sheetData>
    <row r="1" ht="14.25" customHeight="1">
      <c r="A1" s="43" t="s">
        <v>67</v>
      </c>
      <c r="B1" s="44"/>
      <c r="C1" s="45"/>
      <c r="D1" s="43" t="s">
        <v>68</v>
      </c>
      <c r="E1" s="44"/>
      <c r="F1" s="45"/>
      <c r="G1" s="46" t="s">
        <v>69</v>
      </c>
      <c r="H1" s="47"/>
      <c r="I1" s="48" t="s">
        <v>70</v>
      </c>
      <c r="J1" s="49" t="s">
        <v>71</v>
      </c>
    </row>
    <row r="2" ht="14.25" customHeight="1">
      <c r="A2" s="50" t="s">
        <v>210</v>
      </c>
      <c r="B2" s="51"/>
      <c r="C2" s="52"/>
      <c r="D2" s="53"/>
      <c r="E2" s="51"/>
      <c r="F2" s="52"/>
      <c r="G2" s="89">
        <f>Summary!E24</f>
        <v>16.2</v>
      </c>
      <c r="H2" s="47"/>
      <c r="I2" s="55">
        <f>SUM(I7:I49)</f>
        <v>76.5</v>
      </c>
      <c r="J2" s="56">
        <v>100.0</v>
      </c>
    </row>
    <row r="3" ht="14.25" customHeight="1">
      <c r="A3" s="57"/>
      <c r="B3" s="58"/>
      <c r="C3" s="59"/>
      <c r="D3" s="57"/>
      <c r="E3" s="58"/>
      <c r="F3" s="59"/>
      <c r="G3" s="57"/>
      <c r="H3" s="47"/>
      <c r="I3" s="57"/>
      <c r="J3" s="60"/>
    </row>
    <row r="4" ht="14.25" customHeight="1">
      <c r="B4" s="61" t="s">
        <v>73</v>
      </c>
      <c r="C4" s="61" t="s">
        <v>74</v>
      </c>
      <c r="D4" s="61" t="s">
        <v>75</v>
      </c>
      <c r="E4" s="61" t="s">
        <v>76</v>
      </c>
      <c r="F4" s="61" t="s">
        <v>77</v>
      </c>
      <c r="G4" s="61" t="s">
        <v>78</v>
      </c>
      <c r="H4" s="62"/>
      <c r="I4" s="63" t="s">
        <v>79</v>
      </c>
    </row>
    <row r="5" ht="14.25" customHeight="1">
      <c r="A5" s="64" t="s">
        <v>80</v>
      </c>
      <c r="B5" s="44"/>
      <c r="C5" s="44"/>
      <c r="D5" s="44"/>
      <c r="E5" s="44"/>
      <c r="F5" s="44"/>
      <c r="G5" s="45"/>
      <c r="H5" s="62"/>
      <c r="I5" s="5"/>
    </row>
    <row r="6" ht="14.25" customHeight="1">
      <c r="B6" s="65"/>
      <c r="C6" s="66" t="s">
        <v>81</v>
      </c>
      <c r="D6" s="66" t="s">
        <v>82</v>
      </c>
      <c r="E6" s="66" t="s">
        <v>83</v>
      </c>
      <c r="F6" s="66" t="s">
        <v>84</v>
      </c>
      <c r="G6" s="66" t="s">
        <v>85</v>
      </c>
      <c r="H6" s="47"/>
    </row>
    <row r="7" ht="14.25" customHeight="1">
      <c r="B7" s="67" t="s">
        <v>86</v>
      </c>
      <c r="C7" s="68" t="s">
        <v>87</v>
      </c>
      <c r="D7" s="68"/>
      <c r="E7" s="68"/>
      <c r="F7" s="68"/>
      <c r="G7" s="68"/>
      <c r="H7" s="47"/>
      <c r="I7" s="69">
        <f>IF(C7="x","5")+IF(D7="x","4")+IF(E7="x", "3")+IF(F7="x", "2")+IF(G7="x", "1")</f>
        <v>5</v>
      </c>
      <c r="K7" s="70" t="s">
        <v>88</v>
      </c>
      <c r="L7" s="71"/>
      <c r="M7" s="71"/>
      <c r="N7" s="72"/>
    </row>
    <row r="8" ht="14.25" customHeight="1">
      <c r="B8" s="69"/>
      <c r="C8" s="73" t="s">
        <v>89</v>
      </c>
      <c r="D8" s="73" t="s">
        <v>90</v>
      </c>
      <c r="E8" s="73" t="s">
        <v>91</v>
      </c>
      <c r="F8" s="73" t="s">
        <v>92</v>
      </c>
      <c r="G8" s="73" t="s">
        <v>93</v>
      </c>
      <c r="H8" s="47"/>
      <c r="I8" s="2"/>
      <c r="K8" s="74" t="s">
        <v>94</v>
      </c>
      <c r="L8" s="51"/>
      <c r="M8" s="51"/>
      <c r="N8" s="52"/>
    </row>
    <row r="9" ht="14.25" customHeight="1">
      <c r="B9" s="67" t="s">
        <v>95</v>
      </c>
      <c r="C9" s="68" t="s">
        <v>87</v>
      </c>
      <c r="D9" s="68"/>
      <c r="E9" s="68"/>
      <c r="F9" s="68"/>
      <c r="G9" s="68"/>
      <c r="H9" s="47"/>
      <c r="I9" s="69">
        <f>IF(C9="x","10")+IF(D9="x","8")+IF(E9="x", "6")+IF(F9="x", "4")+IF(G9="x", "2")</f>
        <v>10</v>
      </c>
      <c r="K9" s="75"/>
      <c r="N9" s="76"/>
    </row>
    <row r="10" ht="14.25" customHeight="1">
      <c r="B10" s="68"/>
      <c r="C10" s="73" t="s">
        <v>96</v>
      </c>
      <c r="D10" s="73" t="s">
        <v>97</v>
      </c>
      <c r="E10" s="73" t="s">
        <v>98</v>
      </c>
      <c r="F10" s="73" t="s">
        <v>99</v>
      </c>
      <c r="G10" s="73" t="s">
        <v>100</v>
      </c>
      <c r="H10" s="47"/>
      <c r="I10" s="2"/>
      <c r="K10" s="75"/>
      <c r="N10" s="76"/>
    </row>
    <row r="11" ht="14.25" customHeight="1">
      <c r="B11" s="77" t="s">
        <v>101</v>
      </c>
      <c r="C11" s="68"/>
      <c r="D11" s="68" t="s">
        <v>87</v>
      </c>
      <c r="E11" s="68"/>
      <c r="F11" s="68"/>
      <c r="G11" s="68"/>
      <c r="H11" s="47"/>
      <c r="I11" s="69">
        <f>IF(C11="x","7.5")+IF(D11="x","6")+IF(E11="x", "4.5")+IF(F11="x", "3")+IF(G11="x", "1.5")</f>
        <v>6</v>
      </c>
      <c r="K11" s="75"/>
      <c r="N11" s="76"/>
    </row>
    <row r="12" ht="14.25" customHeight="1">
      <c r="B12" s="68"/>
      <c r="C12" s="73" t="s">
        <v>102</v>
      </c>
      <c r="D12" s="73" t="s">
        <v>103</v>
      </c>
      <c r="E12" s="73" t="s">
        <v>104</v>
      </c>
      <c r="F12" s="73" t="s">
        <v>105</v>
      </c>
      <c r="G12" s="73">
        <v>0.0</v>
      </c>
      <c r="H12" s="47"/>
      <c r="I12" s="2"/>
      <c r="K12" s="57"/>
      <c r="L12" s="58"/>
      <c r="M12" s="58"/>
      <c r="N12" s="59"/>
    </row>
    <row r="13" ht="14.25" customHeight="1">
      <c r="B13" s="77" t="s">
        <v>106</v>
      </c>
      <c r="C13" s="68"/>
      <c r="D13" s="68" t="s">
        <v>87</v>
      </c>
      <c r="E13" s="68"/>
      <c r="F13" s="68"/>
      <c r="G13" s="68"/>
      <c r="H13" s="47"/>
      <c r="I13" s="69">
        <f>IF(C13="x","7.5")+IF(D13="x","6")+IF(E13="x", "4.5")+IF(F13="x", "3")+IF(G13="x", "1.5")</f>
        <v>6</v>
      </c>
      <c r="K13" s="53" t="s">
        <v>107</v>
      </c>
      <c r="L13" s="51"/>
      <c r="M13" s="51"/>
      <c r="N13" s="52"/>
    </row>
    <row r="14" ht="14.25" customHeight="1">
      <c r="B14" s="69"/>
      <c r="C14" s="73" t="s">
        <v>203</v>
      </c>
      <c r="D14" s="73" t="s">
        <v>109</v>
      </c>
      <c r="E14" s="73" t="s">
        <v>110</v>
      </c>
      <c r="F14" s="73" t="s">
        <v>111</v>
      </c>
      <c r="G14" s="73" t="s">
        <v>112</v>
      </c>
      <c r="H14" s="47"/>
      <c r="I14" s="2"/>
      <c r="K14" s="75"/>
      <c r="N14" s="76"/>
    </row>
    <row r="15" ht="14.25" customHeight="1">
      <c r="B15" s="67" t="s">
        <v>113</v>
      </c>
      <c r="C15" s="68" t="s">
        <v>87</v>
      </c>
      <c r="D15" s="68"/>
      <c r="E15" s="68"/>
      <c r="F15" s="68"/>
      <c r="G15" s="68"/>
      <c r="H15" s="47"/>
      <c r="I15" s="69">
        <f>IF(C15="x","5")+IF(D15="x","3")+IF(E15="x", "1")+IF(F15="x", "0")+IF(G15="x", "-2")</f>
        <v>5</v>
      </c>
      <c r="K15" s="75"/>
      <c r="N15" s="76"/>
    </row>
    <row r="16" ht="14.25" customHeight="1">
      <c r="B16" s="69"/>
      <c r="C16" s="73" t="s">
        <v>114</v>
      </c>
      <c r="D16" s="73" t="s">
        <v>115</v>
      </c>
      <c r="E16" s="73" t="s">
        <v>116</v>
      </c>
      <c r="F16" s="73" t="s">
        <v>117</v>
      </c>
      <c r="G16" s="73" t="s">
        <v>118</v>
      </c>
      <c r="H16" s="47"/>
      <c r="I16" s="2"/>
      <c r="K16" s="75"/>
      <c r="N16" s="76"/>
    </row>
    <row r="17" ht="14.25" customHeight="1">
      <c r="B17" s="67" t="s">
        <v>119</v>
      </c>
      <c r="C17" s="68"/>
      <c r="D17" s="68"/>
      <c r="E17" s="68" t="s">
        <v>87</v>
      </c>
      <c r="F17" s="68"/>
      <c r="G17" s="68"/>
      <c r="H17" s="47"/>
      <c r="I17" s="69">
        <f>IF(C17="x","5")+IF(D17="x","4")+IF(E17="x", "3")+IF(F17="x", "2")+IF(G17="x", "1")</f>
        <v>3</v>
      </c>
      <c r="K17" s="75"/>
      <c r="N17" s="76"/>
    </row>
    <row r="18" ht="14.25" customHeight="1">
      <c r="B18" s="68"/>
      <c r="C18" s="73" t="s">
        <v>120</v>
      </c>
      <c r="D18" s="73"/>
      <c r="E18" s="73" t="s">
        <v>121</v>
      </c>
      <c r="F18" s="73"/>
      <c r="G18" s="73" t="s">
        <v>122</v>
      </c>
      <c r="H18" s="47"/>
      <c r="I18" s="2"/>
      <c r="K18" s="57"/>
      <c r="L18" s="58"/>
      <c r="M18" s="58"/>
      <c r="N18" s="59"/>
    </row>
    <row r="19" ht="14.25" customHeight="1">
      <c r="B19" s="77" t="s">
        <v>123</v>
      </c>
      <c r="C19" s="68"/>
      <c r="D19" s="68"/>
      <c r="E19" s="68" t="s">
        <v>87</v>
      </c>
      <c r="F19" s="68"/>
      <c r="G19" s="68"/>
      <c r="H19" s="47"/>
      <c r="I19" s="69">
        <f>IF(C19="x","10")+IF(D19="x","8")+IF(E19="x", "6")+IF(F19="x", "4")+IF(G19="x", "2")</f>
        <v>6</v>
      </c>
    </row>
    <row r="20" ht="14.25" customHeight="1">
      <c r="B20" s="68"/>
      <c r="C20" s="73" t="s">
        <v>124</v>
      </c>
      <c r="D20" s="73" t="s">
        <v>125</v>
      </c>
      <c r="E20" s="73" t="s">
        <v>126</v>
      </c>
      <c r="F20" s="73" t="s">
        <v>127</v>
      </c>
      <c r="G20" s="73" t="s">
        <v>128</v>
      </c>
      <c r="H20" s="47"/>
      <c r="I20" s="2"/>
    </row>
    <row r="21" ht="14.25" customHeight="1">
      <c r="B21" s="77" t="s">
        <v>129</v>
      </c>
      <c r="C21" s="68"/>
      <c r="D21" s="68"/>
      <c r="E21" s="68"/>
      <c r="F21" s="68" t="s">
        <v>87</v>
      </c>
      <c r="G21" s="68"/>
      <c r="H21" s="47"/>
      <c r="I21" s="69">
        <f>IF(C21="x","10")+IF(D21="x","8")+IF(E21="x", "6")+IF(F21="x", "4")+IF(G21="x", "2")</f>
        <v>4</v>
      </c>
    </row>
    <row r="22" ht="14.25" customHeight="1">
      <c r="B22" s="69"/>
      <c r="C22" s="73" t="s">
        <v>130</v>
      </c>
      <c r="D22" s="73" t="s">
        <v>131</v>
      </c>
      <c r="E22" s="73" t="s">
        <v>132</v>
      </c>
      <c r="F22" s="73" t="s">
        <v>133</v>
      </c>
      <c r="G22" s="73" t="s">
        <v>134</v>
      </c>
      <c r="H22" s="47"/>
      <c r="I22" s="2"/>
    </row>
    <row r="23" ht="14.25" customHeight="1">
      <c r="B23" s="78" t="s">
        <v>135</v>
      </c>
      <c r="C23" s="79" t="s">
        <v>87</v>
      </c>
      <c r="D23" s="79"/>
      <c r="E23" s="79"/>
      <c r="F23" s="79"/>
      <c r="G23" s="79"/>
      <c r="H23" s="47"/>
      <c r="I23" s="69">
        <f>IF(C23="x","5")+IF(D23="x","4")+IF(E23="x", "3")+IF(F23="x", "2")+IF(G23="x", "1")</f>
        <v>5</v>
      </c>
    </row>
    <row r="24" ht="14.25" customHeight="1">
      <c r="A24" s="80" t="s">
        <v>136</v>
      </c>
      <c r="B24" s="44"/>
      <c r="C24" s="44"/>
      <c r="D24" s="44"/>
      <c r="E24" s="44"/>
      <c r="F24" s="44"/>
      <c r="G24" s="45"/>
      <c r="H24" s="47"/>
      <c r="I24" s="2"/>
    </row>
    <row r="25" ht="14.25" customHeight="1">
      <c r="B25" s="65"/>
      <c r="C25" s="66" t="s">
        <v>137</v>
      </c>
      <c r="D25" s="66" t="s">
        <v>138</v>
      </c>
      <c r="E25" s="66" t="s">
        <v>139</v>
      </c>
      <c r="F25" s="66" t="s">
        <v>140</v>
      </c>
      <c r="G25" s="66" t="s">
        <v>141</v>
      </c>
      <c r="H25" s="47"/>
      <c r="I25" s="2"/>
    </row>
    <row r="26" ht="14.25" customHeight="1">
      <c r="B26" s="81" t="s">
        <v>142</v>
      </c>
      <c r="C26" s="68"/>
      <c r="D26" s="68"/>
      <c r="E26" s="68"/>
      <c r="F26" s="68"/>
      <c r="G26" s="68"/>
      <c r="H26" s="47"/>
      <c r="I26" s="69">
        <f>IF(C26="x","5")+IF(D26="x","3")+IF(E26="x", "1")+IF(F26="x", "0")+IF(G26="x", "-2")</f>
        <v>0</v>
      </c>
    </row>
    <row r="27" ht="14.25" customHeight="1">
      <c r="B27" s="69"/>
      <c r="C27" s="73" t="s">
        <v>143</v>
      </c>
      <c r="D27" s="73"/>
      <c r="E27" s="73" t="s">
        <v>144</v>
      </c>
      <c r="F27" s="73"/>
      <c r="G27" s="73" t="s">
        <v>145</v>
      </c>
      <c r="H27" s="47"/>
      <c r="I27" s="2"/>
    </row>
    <row r="28" ht="14.25" customHeight="1">
      <c r="B28" s="81" t="s">
        <v>146</v>
      </c>
      <c r="C28" s="68"/>
      <c r="D28" s="68"/>
      <c r="E28" s="68"/>
      <c r="F28" s="68"/>
      <c r="G28" s="68"/>
      <c r="H28" s="47"/>
      <c r="I28" s="69">
        <f>IF(C28="x","5")+IF(D28="x","4")+IF(E28="x", "3")+IF(F28="x", "2")+IF(G28="x", "1")</f>
        <v>0</v>
      </c>
    </row>
    <row r="29" ht="14.25" customHeight="1">
      <c r="B29" s="69"/>
      <c r="C29" s="73" t="s">
        <v>147</v>
      </c>
      <c r="D29" s="73" t="s">
        <v>148</v>
      </c>
      <c r="E29" s="73" t="s">
        <v>149</v>
      </c>
      <c r="F29" s="82" t="s">
        <v>150</v>
      </c>
      <c r="G29" s="73" t="s">
        <v>151</v>
      </c>
      <c r="H29" s="47"/>
      <c r="I29" s="2"/>
    </row>
    <row r="30" ht="14.25" customHeight="1">
      <c r="B30" s="81" t="s">
        <v>152</v>
      </c>
      <c r="C30" s="68"/>
      <c r="D30" s="68"/>
      <c r="E30" s="68"/>
      <c r="F30" s="68"/>
      <c r="G30" s="68"/>
      <c r="H30" s="47"/>
      <c r="I30" s="69">
        <f>IF(C30="x","5")+IF(D30="x","2.5")+IF(E30="x", "0")+IF(F30="x", "-1")+IF(G30="x", "-3")</f>
        <v>0</v>
      </c>
    </row>
    <row r="31" ht="14.25" customHeight="1">
      <c r="B31" s="69"/>
      <c r="C31" s="73" t="s">
        <v>153</v>
      </c>
      <c r="D31" s="73" t="s">
        <v>154</v>
      </c>
      <c r="E31" s="73" t="s">
        <v>155</v>
      </c>
      <c r="F31" s="73" t="s">
        <v>156</v>
      </c>
      <c r="G31" s="73" t="s">
        <v>157</v>
      </c>
      <c r="H31" s="47"/>
      <c r="I31" s="2"/>
    </row>
    <row r="32" ht="14.25" customHeight="1">
      <c r="B32" s="83" t="s">
        <v>158</v>
      </c>
      <c r="C32" s="68"/>
      <c r="D32" s="68"/>
      <c r="E32" s="68"/>
      <c r="F32" s="68"/>
      <c r="G32" s="68"/>
      <c r="H32" s="47"/>
      <c r="I32" s="69">
        <f>IF(C32="x","5")+IF(D32="x","3")+IF(E32="x", "2")+IF(F32="x", "0")+IF(G32="x", "-1")</f>
        <v>0</v>
      </c>
    </row>
    <row r="33" ht="14.25" customHeight="1">
      <c r="B33" s="69"/>
      <c r="C33" s="73" t="s">
        <v>159</v>
      </c>
      <c r="D33" s="73" t="s">
        <v>160</v>
      </c>
      <c r="E33" s="73" t="s">
        <v>161</v>
      </c>
      <c r="F33" s="73" t="s">
        <v>162</v>
      </c>
      <c r="G33" s="73" t="s">
        <v>163</v>
      </c>
      <c r="H33" s="47"/>
      <c r="I33" s="2"/>
    </row>
    <row r="34" ht="14.25" customHeight="1">
      <c r="B34" s="81" t="s">
        <v>164</v>
      </c>
      <c r="C34" s="68"/>
      <c r="D34" s="68"/>
      <c r="E34" s="84"/>
      <c r="F34" s="68"/>
      <c r="G34" s="68"/>
      <c r="H34" s="47"/>
      <c r="I34" s="69">
        <f>IF(C34="x","7.5")+IF(D34="x","6")+IF(E34="x", "4.5")+IF(F34="x", "3")+IF(G34="x", "-1")</f>
        <v>0</v>
      </c>
    </row>
    <row r="35" ht="14.25" customHeight="1">
      <c r="B35" s="69"/>
      <c r="C35" s="73" t="s">
        <v>165</v>
      </c>
      <c r="D35" s="73" t="s">
        <v>166</v>
      </c>
      <c r="E35" s="73" t="s">
        <v>167</v>
      </c>
      <c r="F35" s="73" t="s">
        <v>168</v>
      </c>
      <c r="G35" s="73" t="s">
        <v>169</v>
      </c>
      <c r="H35" s="47"/>
      <c r="I35" s="2"/>
    </row>
    <row r="36" ht="14.25" customHeight="1">
      <c r="B36" s="85" t="s">
        <v>170</v>
      </c>
      <c r="C36" s="79"/>
      <c r="D36" s="79"/>
      <c r="E36" s="79"/>
      <c r="F36" s="79"/>
      <c r="G36" s="79"/>
      <c r="H36" s="47"/>
      <c r="I36" s="69">
        <f>IF(C36="x","7.5")+IF(D36="x","6")+IF(E36="x", "4.5")+IF(F36="x", "3")+IF(G36="x", "1.5")</f>
        <v>0</v>
      </c>
    </row>
    <row r="37" ht="14.25" customHeight="1">
      <c r="A37" s="86" t="s">
        <v>171</v>
      </c>
      <c r="B37" s="44"/>
      <c r="C37" s="44"/>
      <c r="D37" s="44"/>
      <c r="E37" s="44"/>
      <c r="F37" s="44"/>
      <c r="G37" s="45"/>
      <c r="H37" s="47"/>
      <c r="I37" s="2"/>
    </row>
    <row r="38" ht="14.25" customHeight="1">
      <c r="B38" s="65"/>
      <c r="C38" s="66" t="s">
        <v>172</v>
      </c>
      <c r="D38" s="66" t="s">
        <v>173</v>
      </c>
      <c r="E38" s="66" t="s">
        <v>174</v>
      </c>
      <c r="F38" s="66" t="s">
        <v>175</v>
      </c>
      <c r="G38" s="66" t="s">
        <v>176</v>
      </c>
      <c r="H38" s="47"/>
      <c r="I38" s="2"/>
    </row>
    <row r="39" ht="14.25" customHeight="1">
      <c r="B39" s="87" t="s">
        <v>177</v>
      </c>
      <c r="C39" s="68"/>
      <c r="D39" s="68"/>
      <c r="E39" s="68"/>
      <c r="F39" s="68" t="s">
        <v>87</v>
      </c>
      <c r="G39" s="68"/>
      <c r="H39" s="47"/>
      <c r="I39" s="69">
        <f>IF(C39="x","5")+IF(D39="x","4")+IF(E39="x", "3")+IF(F39="x", "2")+IF(G39="x", "1")</f>
        <v>2</v>
      </c>
    </row>
    <row r="40" ht="14.25" customHeight="1">
      <c r="B40" s="69"/>
      <c r="C40" s="73" t="s">
        <v>178</v>
      </c>
      <c r="D40" s="73" t="s">
        <v>179</v>
      </c>
      <c r="E40" s="73" t="s">
        <v>180</v>
      </c>
      <c r="F40" s="73" t="s">
        <v>181</v>
      </c>
      <c r="G40" s="73" t="s">
        <v>182</v>
      </c>
      <c r="H40" s="47"/>
      <c r="I40" s="2"/>
    </row>
    <row r="41" ht="14.25" customHeight="1">
      <c r="B41" s="87" t="s">
        <v>183</v>
      </c>
      <c r="C41" s="68"/>
      <c r="D41" s="68"/>
      <c r="E41" s="68"/>
      <c r="F41" s="68" t="s">
        <v>87</v>
      </c>
      <c r="G41" s="68"/>
      <c r="H41" s="47"/>
      <c r="I41" s="69">
        <f>IF(C41="x","7.5")+IF(D41="x","6")+IF(E41="x", "4.5")+IF(F41="x", "3")+IF(G41="x", "1.5")</f>
        <v>3</v>
      </c>
    </row>
    <row r="42" ht="14.25" customHeight="1">
      <c r="B42" s="69"/>
      <c r="C42" s="73" t="s">
        <v>184</v>
      </c>
      <c r="D42" s="73" t="s">
        <v>185</v>
      </c>
      <c r="E42" s="73" t="s">
        <v>186</v>
      </c>
      <c r="F42" s="73" t="s">
        <v>187</v>
      </c>
      <c r="G42" s="73" t="s">
        <v>188</v>
      </c>
      <c r="H42" s="47"/>
      <c r="I42" s="2"/>
    </row>
    <row r="43" ht="14.25" customHeight="1">
      <c r="B43" s="88" t="s">
        <v>189</v>
      </c>
      <c r="C43" s="68" t="s">
        <v>87</v>
      </c>
      <c r="D43" s="68"/>
      <c r="E43" s="68"/>
      <c r="F43" s="68"/>
      <c r="G43" s="68"/>
      <c r="H43" s="47"/>
      <c r="I43" s="69">
        <f>IF(C43="x","7.5")+IF(D43="x","6")+IF(E43="x", "4.5")+IF(F43="x", "3")+IF(G43="x", "1.5")</f>
        <v>7.5</v>
      </c>
    </row>
    <row r="44" ht="14.25" customHeight="1">
      <c r="B44" s="69"/>
      <c r="C44" s="73" t="s">
        <v>190</v>
      </c>
      <c r="D44" s="73" t="s">
        <v>191</v>
      </c>
      <c r="E44" s="73" t="s">
        <v>192</v>
      </c>
      <c r="F44" s="73" t="s">
        <v>193</v>
      </c>
      <c r="G44" s="73" t="s">
        <v>194</v>
      </c>
      <c r="H44" s="47"/>
      <c r="I44" s="2"/>
    </row>
    <row r="45" ht="14.25" customHeight="1">
      <c r="B45" s="87" t="s">
        <v>195</v>
      </c>
      <c r="C45" s="68"/>
      <c r="D45" s="68" t="s">
        <v>87</v>
      </c>
      <c r="E45" s="68"/>
      <c r="F45" s="68"/>
      <c r="G45" s="68"/>
      <c r="H45" s="47"/>
      <c r="I45" s="69">
        <f>IF(C45="x","5")+IF(D45="x","4")+IF(E45="x", "3")+IF(F45="x", "2")+IF(G45="x", "1")</f>
        <v>4</v>
      </c>
    </row>
    <row r="46" ht="14.25" customHeight="1">
      <c r="B46" s="69"/>
      <c r="C46" s="73" t="s">
        <v>196</v>
      </c>
      <c r="D46" s="73" t="s">
        <v>197</v>
      </c>
      <c r="E46" s="73" t="s">
        <v>198</v>
      </c>
      <c r="F46" s="73" t="s">
        <v>199</v>
      </c>
      <c r="G46" s="73" t="s">
        <v>200</v>
      </c>
      <c r="H46" s="47"/>
      <c r="I46" s="2"/>
    </row>
    <row r="47" ht="14.25" customHeight="1">
      <c r="B47" s="87" t="s">
        <v>201</v>
      </c>
      <c r="C47" s="68" t="s">
        <v>87</v>
      </c>
      <c r="D47" s="68"/>
      <c r="E47" s="68"/>
      <c r="F47" s="68"/>
      <c r="G47" s="68"/>
      <c r="H47" s="47"/>
      <c r="I47" s="69">
        <f>IF(C47="x","10")+IF(D47="x","8")+IF(E47="x", "6")+IF(F47="x", "4")+IF(G47="x", "2")</f>
        <v>10</v>
      </c>
    </row>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3">
    <mergeCell ref="J2:J3"/>
    <mergeCell ref="K7:N7"/>
    <mergeCell ref="K8:N12"/>
    <mergeCell ref="K13:N18"/>
    <mergeCell ref="A24:G24"/>
    <mergeCell ref="A37:G37"/>
    <mergeCell ref="A1:C1"/>
    <mergeCell ref="D1:F1"/>
    <mergeCell ref="A2:C3"/>
    <mergeCell ref="D2:F3"/>
    <mergeCell ref="G2:G3"/>
    <mergeCell ref="I2:I3"/>
    <mergeCell ref="A5:G5"/>
  </mergeCells>
  <printOptions/>
  <pageMargins bottom="0.75" footer="0.0" header="0.0" left="0.7" right="0.7" top="0.75"/>
  <pageSetup orientation="portrait"/>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31.71"/>
    <col customWidth="1" min="3" max="3" width="34.29"/>
    <col customWidth="1" min="4" max="4" width="33.43"/>
    <col customWidth="1" min="5" max="5" width="30.0"/>
    <col customWidth="1" min="6" max="6" width="31.0"/>
    <col customWidth="1" min="7" max="7" width="31.57"/>
    <col customWidth="1" min="8" max="8" width="2.29"/>
    <col customWidth="1" min="9" max="9" width="19.0"/>
    <col customWidth="1" min="10" max="10" width="21.86"/>
    <col customWidth="1" min="11" max="26" width="8.71"/>
  </cols>
  <sheetData>
    <row r="1" ht="14.25" customHeight="1">
      <c r="A1" s="43" t="s">
        <v>67</v>
      </c>
      <c r="B1" s="44"/>
      <c r="C1" s="45"/>
      <c r="D1" s="43" t="s">
        <v>68</v>
      </c>
      <c r="E1" s="44"/>
      <c r="F1" s="45"/>
      <c r="G1" s="46" t="s">
        <v>69</v>
      </c>
      <c r="H1" s="47"/>
      <c r="I1" s="48" t="s">
        <v>70</v>
      </c>
      <c r="J1" s="49" t="s">
        <v>71</v>
      </c>
    </row>
    <row r="2" ht="14.25" customHeight="1">
      <c r="A2" s="50" t="s">
        <v>59</v>
      </c>
      <c r="B2" s="51"/>
      <c r="C2" s="52"/>
      <c r="D2" s="53"/>
      <c r="E2" s="51"/>
      <c r="F2" s="52"/>
      <c r="G2" s="89">
        <f>Summary!E26</f>
        <v>427</v>
      </c>
      <c r="H2" s="47"/>
      <c r="I2" s="55">
        <f>SUM(I7:I49)</f>
        <v>78</v>
      </c>
      <c r="J2" s="56">
        <v>100.0</v>
      </c>
    </row>
    <row r="3" ht="14.25" customHeight="1">
      <c r="A3" s="57"/>
      <c r="B3" s="58"/>
      <c r="C3" s="59"/>
      <c r="D3" s="57"/>
      <c r="E3" s="58"/>
      <c r="F3" s="59"/>
      <c r="G3" s="57"/>
      <c r="H3" s="47"/>
      <c r="I3" s="57"/>
      <c r="J3" s="60"/>
    </row>
    <row r="4" ht="14.25" customHeight="1">
      <c r="B4" s="61" t="s">
        <v>73</v>
      </c>
      <c r="C4" s="61" t="s">
        <v>74</v>
      </c>
      <c r="D4" s="61" t="s">
        <v>75</v>
      </c>
      <c r="E4" s="61" t="s">
        <v>76</v>
      </c>
      <c r="F4" s="61" t="s">
        <v>77</v>
      </c>
      <c r="G4" s="61" t="s">
        <v>78</v>
      </c>
      <c r="H4" s="62"/>
      <c r="I4" s="63" t="s">
        <v>79</v>
      </c>
    </row>
    <row r="5" ht="14.25" customHeight="1">
      <c r="A5" s="64" t="s">
        <v>80</v>
      </c>
      <c r="B5" s="44"/>
      <c r="C5" s="44"/>
      <c r="D5" s="44"/>
      <c r="E5" s="44"/>
      <c r="F5" s="44"/>
      <c r="G5" s="45"/>
      <c r="H5" s="62"/>
      <c r="I5" s="5"/>
    </row>
    <row r="6" ht="14.25" customHeight="1">
      <c r="B6" s="65"/>
      <c r="C6" s="66" t="s">
        <v>81</v>
      </c>
      <c r="D6" s="66" t="s">
        <v>82</v>
      </c>
      <c r="E6" s="66" t="s">
        <v>83</v>
      </c>
      <c r="F6" s="66" t="s">
        <v>84</v>
      </c>
      <c r="G6" s="66" t="s">
        <v>85</v>
      </c>
      <c r="H6" s="47"/>
    </row>
    <row r="7" ht="14.25" customHeight="1">
      <c r="B7" s="67" t="s">
        <v>86</v>
      </c>
      <c r="C7" s="68" t="s">
        <v>87</v>
      </c>
      <c r="D7" s="68"/>
      <c r="E7" s="68"/>
      <c r="F7" s="68"/>
      <c r="G7" s="68"/>
      <c r="H7" s="47"/>
      <c r="I7" s="69">
        <f>IF(C7="x","5")+IF(D7="x","4")+IF(E7="x", "3")+IF(F7="x", "2")+IF(G7="x", "1")</f>
        <v>5</v>
      </c>
    </row>
    <row r="8" ht="14.25" customHeight="1">
      <c r="B8" s="69"/>
      <c r="C8" s="73" t="s">
        <v>89</v>
      </c>
      <c r="D8" s="73" t="s">
        <v>90</v>
      </c>
      <c r="E8" s="73" t="s">
        <v>91</v>
      </c>
      <c r="F8" s="73" t="s">
        <v>92</v>
      </c>
      <c r="G8" s="73" t="s">
        <v>93</v>
      </c>
      <c r="H8" s="47"/>
      <c r="I8" s="2"/>
      <c r="K8" s="70" t="s">
        <v>88</v>
      </c>
      <c r="L8" s="71"/>
      <c r="M8" s="71"/>
      <c r="N8" s="72"/>
    </row>
    <row r="9" ht="14.25" customHeight="1">
      <c r="B9" s="67" t="s">
        <v>95</v>
      </c>
      <c r="C9" s="68" t="s">
        <v>87</v>
      </c>
      <c r="D9" s="68"/>
      <c r="E9" s="68"/>
      <c r="F9" s="68"/>
      <c r="G9" s="68"/>
      <c r="H9" s="47"/>
      <c r="I9" s="69">
        <f>IF(C9="x","10")+IF(D9="x","8")+IF(E9="x", "6")+IF(F9="x", "4")+IF(G9="x", "2")</f>
        <v>10</v>
      </c>
      <c r="K9" s="74" t="s">
        <v>94</v>
      </c>
      <c r="L9" s="51"/>
      <c r="M9" s="51"/>
      <c r="N9" s="52"/>
    </row>
    <row r="10" ht="14.25" customHeight="1">
      <c r="B10" s="68"/>
      <c r="C10" s="73" t="s">
        <v>96</v>
      </c>
      <c r="D10" s="73" t="s">
        <v>97</v>
      </c>
      <c r="E10" s="73" t="s">
        <v>98</v>
      </c>
      <c r="F10" s="73" t="s">
        <v>99</v>
      </c>
      <c r="G10" s="73" t="s">
        <v>100</v>
      </c>
      <c r="H10" s="47"/>
      <c r="I10" s="2"/>
      <c r="K10" s="75"/>
      <c r="N10" s="76"/>
    </row>
    <row r="11" ht="14.25" customHeight="1">
      <c r="B11" s="77" t="s">
        <v>101</v>
      </c>
      <c r="C11" s="68"/>
      <c r="D11" s="68"/>
      <c r="E11" s="68"/>
      <c r="F11" s="68" t="s">
        <v>87</v>
      </c>
      <c r="G11" s="68"/>
      <c r="H11" s="47"/>
      <c r="I11" s="69">
        <f>IF(C11="x","7.5")+IF(D11="x","6")+IF(E11="x", "4.5")+IF(F11="x", "3")+IF(G11="x", "1.5")</f>
        <v>3</v>
      </c>
      <c r="K11" s="75"/>
      <c r="N11" s="76"/>
    </row>
    <row r="12" ht="14.25" customHeight="1">
      <c r="B12" s="68"/>
      <c r="C12" s="73" t="s">
        <v>102</v>
      </c>
      <c r="D12" s="73" t="s">
        <v>103</v>
      </c>
      <c r="E12" s="73" t="s">
        <v>104</v>
      </c>
      <c r="F12" s="73" t="s">
        <v>105</v>
      </c>
      <c r="G12" s="73">
        <v>0.0</v>
      </c>
      <c r="H12" s="47"/>
      <c r="I12" s="2"/>
      <c r="K12" s="75"/>
      <c r="N12" s="76"/>
    </row>
    <row r="13" ht="14.25" customHeight="1">
      <c r="B13" s="77" t="s">
        <v>106</v>
      </c>
      <c r="C13" s="68"/>
      <c r="D13" s="68"/>
      <c r="E13" s="68"/>
      <c r="F13" s="68" t="s">
        <v>87</v>
      </c>
      <c r="G13" s="68"/>
      <c r="H13" s="47"/>
      <c r="I13" s="69">
        <f>IF(C13="x","7.5")+IF(D13="x","6")+IF(E13="x", "4.5")+IF(F13="x", "3")+IF(G13="x", "1.5")</f>
        <v>3</v>
      </c>
      <c r="K13" s="57"/>
      <c r="L13" s="58"/>
      <c r="M13" s="58"/>
      <c r="N13" s="59"/>
    </row>
    <row r="14" ht="14.25" customHeight="1">
      <c r="B14" s="69"/>
      <c r="C14" s="73" t="s">
        <v>203</v>
      </c>
      <c r="D14" s="73" t="s">
        <v>109</v>
      </c>
      <c r="E14" s="73" t="s">
        <v>110</v>
      </c>
      <c r="F14" s="73" t="s">
        <v>111</v>
      </c>
      <c r="G14" s="73" t="s">
        <v>112</v>
      </c>
      <c r="H14" s="47"/>
      <c r="I14" s="2"/>
      <c r="K14" s="53" t="s">
        <v>107</v>
      </c>
      <c r="L14" s="51"/>
      <c r="M14" s="51"/>
      <c r="N14" s="52"/>
    </row>
    <row r="15" ht="14.25" customHeight="1">
      <c r="B15" s="67" t="s">
        <v>113</v>
      </c>
      <c r="C15" s="68" t="s">
        <v>87</v>
      </c>
      <c r="D15" s="68"/>
      <c r="E15" s="68"/>
      <c r="F15" s="68"/>
      <c r="G15" s="68"/>
      <c r="H15" s="47"/>
      <c r="I15" s="69">
        <f>IF(C15="x","5")+IF(D15="x","3")+IF(E15="x", "1")+IF(F15="x", "0")+IF(G15="x", "-2")</f>
        <v>5</v>
      </c>
      <c r="K15" s="75"/>
      <c r="N15" s="76"/>
    </row>
    <row r="16" ht="14.25" customHeight="1">
      <c r="B16" s="69"/>
      <c r="C16" s="73" t="s">
        <v>114</v>
      </c>
      <c r="D16" s="73" t="s">
        <v>115</v>
      </c>
      <c r="E16" s="73" t="s">
        <v>116</v>
      </c>
      <c r="F16" s="73" t="s">
        <v>117</v>
      </c>
      <c r="G16" s="73" t="s">
        <v>118</v>
      </c>
      <c r="H16" s="47"/>
      <c r="I16" s="2"/>
      <c r="K16" s="75"/>
      <c r="N16" s="76"/>
    </row>
    <row r="17" ht="14.25" customHeight="1">
      <c r="B17" s="67" t="s">
        <v>119</v>
      </c>
      <c r="C17" s="68" t="s">
        <v>87</v>
      </c>
      <c r="D17" s="68"/>
      <c r="E17" s="68"/>
      <c r="F17" s="68"/>
      <c r="G17" s="68"/>
      <c r="H17" s="47"/>
      <c r="I17" s="69">
        <f>IF(C17="x","5")+IF(D17="x","4")+IF(E17="x", "3")+IF(F17="x", "2")+IF(G17="x", "1")</f>
        <v>5</v>
      </c>
      <c r="K17" s="75"/>
      <c r="N17" s="76"/>
    </row>
    <row r="18" ht="14.25" customHeight="1">
      <c r="B18" s="68"/>
      <c r="C18" s="73" t="s">
        <v>120</v>
      </c>
      <c r="D18" s="73"/>
      <c r="E18" s="73" t="s">
        <v>121</v>
      </c>
      <c r="F18" s="73"/>
      <c r="G18" s="73" t="s">
        <v>211</v>
      </c>
      <c r="H18" s="47"/>
      <c r="I18" s="2"/>
      <c r="K18" s="75"/>
      <c r="N18" s="76"/>
    </row>
    <row r="19" ht="14.25" customHeight="1">
      <c r="B19" s="77" t="s">
        <v>123</v>
      </c>
      <c r="C19" s="68" t="s">
        <v>87</v>
      </c>
      <c r="D19" s="68"/>
      <c r="E19" s="68"/>
      <c r="F19" s="68"/>
      <c r="G19" s="68"/>
      <c r="H19" s="47"/>
      <c r="I19" s="69">
        <f>IF(C19="x","10")+IF(D19="x","8")+IF(E19="x", "6")+IF(F19="x", "4")+IF(G19="x", "2")</f>
        <v>10</v>
      </c>
      <c r="K19" s="57"/>
      <c r="L19" s="58"/>
      <c r="M19" s="58"/>
      <c r="N19" s="59"/>
    </row>
    <row r="20" ht="14.25" customHeight="1">
      <c r="B20" s="68"/>
      <c r="C20" s="73" t="s">
        <v>124</v>
      </c>
      <c r="D20" s="73" t="s">
        <v>125</v>
      </c>
      <c r="E20" s="73" t="s">
        <v>126</v>
      </c>
      <c r="F20" s="73" t="s">
        <v>127</v>
      </c>
      <c r="G20" s="73" t="s">
        <v>128</v>
      </c>
      <c r="H20" s="47"/>
      <c r="I20" s="2"/>
    </row>
    <row r="21" ht="14.25" customHeight="1">
      <c r="B21" s="77" t="s">
        <v>129</v>
      </c>
      <c r="C21" s="68"/>
      <c r="D21" s="68" t="s">
        <v>87</v>
      </c>
      <c r="E21" s="68"/>
      <c r="F21" s="68"/>
      <c r="G21" s="68"/>
      <c r="H21" s="47"/>
      <c r="I21" s="69">
        <f>IF(C21="x","10")+IF(D21="x","8")+IF(E21="x", "6")+IF(F21="x", "4")+IF(G21="x", "2")</f>
        <v>8</v>
      </c>
    </row>
    <row r="22" ht="14.25" customHeight="1">
      <c r="B22" s="69"/>
      <c r="C22" s="73" t="s">
        <v>130</v>
      </c>
      <c r="D22" s="73" t="s">
        <v>131</v>
      </c>
      <c r="E22" s="73" t="s">
        <v>132</v>
      </c>
      <c r="F22" s="73" t="s">
        <v>133</v>
      </c>
      <c r="G22" s="73" t="s">
        <v>134</v>
      </c>
      <c r="H22" s="47"/>
      <c r="I22" s="2"/>
    </row>
    <row r="23" ht="14.25" customHeight="1">
      <c r="B23" s="78" t="s">
        <v>135</v>
      </c>
      <c r="C23" s="79"/>
      <c r="D23" s="79" t="s">
        <v>87</v>
      </c>
      <c r="E23" s="79"/>
      <c r="F23" s="79"/>
      <c r="G23" s="79"/>
      <c r="H23" s="47"/>
      <c r="I23" s="69">
        <f>IF(C23="x","5")+IF(D23="x","4")+IF(E23="x", "3")+IF(F23="x", "2")+IF(G23="x", "1")</f>
        <v>4</v>
      </c>
    </row>
    <row r="24" ht="14.25" customHeight="1">
      <c r="A24" s="80" t="s">
        <v>212</v>
      </c>
      <c r="B24" s="44"/>
      <c r="C24" s="44"/>
      <c r="D24" s="44"/>
      <c r="E24" s="44"/>
      <c r="F24" s="44"/>
      <c r="G24" s="45"/>
      <c r="H24" s="47"/>
      <c r="I24" s="2"/>
    </row>
    <row r="25" ht="14.25" customHeight="1">
      <c r="B25" s="65"/>
      <c r="C25" s="66" t="s">
        <v>137</v>
      </c>
      <c r="D25" s="66" t="s">
        <v>138</v>
      </c>
      <c r="E25" s="66" t="s">
        <v>139</v>
      </c>
      <c r="F25" s="66" t="s">
        <v>140</v>
      </c>
      <c r="G25" s="66" t="s">
        <v>141</v>
      </c>
      <c r="H25" s="47"/>
      <c r="I25" s="2"/>
    </row>
    <row r="26" ht="14.25" customHeight="1">
      <c r="B26" s="81" t="s">
        <v>142</v>
      </c>
      <c r="C26" s="68"/>
      <c r="D26" s="68"/>
      <c r="E26" s="68"/>
      <c r="F26" s="68"/>
      <c r="G26" s="68"/>
      <c r="H26" s="47"/>
      <c r="I26" s="69">
        <f>IF(C26="x","5")+IF(D26="x","3")+IF(E26="x", "1")+IF(F26="x", "0")+IF(G26="x", "-2")</f>
        <v>0</v>
      </c>
    </row>
    <row r="27" ht="14.25" customHeight="1">
      <c r="B27" s="69"/>
      <c r="C27" s="73" t="s">
        <v>143</v>
      </c>
      <c r="D27" s="73"/>
      <c r="E27" s="73" t="s">
        <v>144</v>
      </c>
      <c r="F27" s="73"/>
      <c r="G27" s="73" t="s">
        <v>145</v>
      </c>
      <c r="H27" s="47"/>
      <c r="I27" s="2"/>
    </row>
    <row r="28" ht="14.25" customHeight="1">
      <c r="B28" s="81" t="s">
        <v>146</v>
      </c>
      <c r="C28" s="68"/>
      <c r="D28" s="68"/>
      <c r="E28" s="68"/>
      <c r="F28" s="68"/>
      <c r="G28" s="68"/>
      <c r="H28" s="47"/>
      <c r="I28" s="69">
        <f>IF(C28="x","5")+IF(D28="x","4")+IF(E28="x", "3")+IF(F28="x", "2")+IF(G28="x", "1")</f>
        <v>0</v>
      </c>
    </row>
    <row r="29" ht="14.25" customHeight="1">
      <c r="B29" s="69"/>
      <c r="C29" s="73" t="s">
        <v>147</v>
      </c>
      <c r="D29" s="73" t="s">
        <v>148</v>
      </c>
      <c r="E29" s="73" t="s">
        <v>149</v>
      </c>
      <c r="F29" s="82" t="s">
        <v>150</v>
      </c>
      <c r="G29" s="73" t="s">
        <v>151</v>
      </c>
      <c r="H29" s="47"/>
      <c r="I29" s="2"/>
    </row>
    <row r="30" ht="14.25" customHeight="1">
      <c r="B30" s="81" t="s">
        <v>152</v>
      </c>
      <c r="C30" s="68"/>
      <c r="D30" s="68"/>
      <c r="E30" s="68"/>
      <c r="F30" s="68"/>
      <c r="G30" s="68"/>
      <c r="H30" s="47"/>
      <c r="I30" s="69">
        <f>IF(C30="x","5")+IF(D30="x","2.5")+IF(E30="x", "0")+IF(F30="x", "-1")+IF(G30="x", "-3")</f>
        <v>0</v>
      </c>
    </row>
    <row r="31" ht="14.25" customHeight="1">
      <c r="B31" s="69"/>
      <c r="C31" s="73" t="s">
        <v>153</v>
      </c>
      <c r="D31" s="73" t="s">
        <v>154</v>
      </c>
      <c r="E31" s="73" t="s">
        <v>155</v>
      </c>
      <c r="F31" s="73" t="s">
        <v>156</v>
      </c>
      <c r="G31" s="73" t="s">
        <v>157</v>
      </c>
      <c r="H31" s="47"/>
      <c r="I31" s="2"/>
    </row>
    <row r="32" ht="14.25" customHeight="1">
      <c r="B32" s="83" t="s">
        <v>158</v>
      </c>
      <c r="C32" s="68"/>
      <c r="D32" s="68"/>
      <c r="E32" s="68"/>
      <c r="F32" s="68"/>
      <c r="G32" s="68"/>
      <c r="H32" s="47"/>
      <c r="I32" s="69">
        <f>IF(C32="x","5")+IF(D32="x","3")+IF(E32="x", "2")+IF(F32="x", "0")+IF(G32="x", "-1")</f>
        <v>0</v>
      </c>
    </row>
    <row r="33" ht="14.25" customHeight="1">
      <c r="B33" s="69"/>
      <c r="C33" s="73" t="s">
        <v>159</v>
      </c>
      <c r="D33" s="73" t="s">
        <v>160</v>
      </c>
      <c r="E33" s="73" t="s">
        <v>161</v>
      </c>
      <c r="F33" s="73" t="s">
        <v>162</v>
      </c>
      <c r="G33" s="73" t="s">
        <v>163</v>
      </c>
      <c r="H33" s="47"/>
      <c r="I33" s="2"/>
    </row>
    <row r="34" ht="14.25" customHeight="1">
      <c r="B34" s="81" t="s">
        <v>164</v>
      </c>
      <c r="C34" s="68"/>
      <c r="D34" s="68"/>
      <c r="E34" s="84"/>
      <c r="F34" s="68"/>
      <c r="G34" s="68"/>
      <c r="H34" s="47"/>
      <c r="I34" s="69">
        <f>IF(C34="x","7.5")+IF(D34="x","6")+IF(E34="x", "4.5")+IF(F34="x", "3")+IF(G34="x", "-1")</f>
        <v>0</v>
      </c>
    </row>
    <row r="35" ht="14.25" customHeight="1">
      <c r="B35" s="69"/>
      <c r="C35" s="73" t="s">
        <v>165</v>
      </c>
      <c r="D35" s="73" t="s">
        <v>166</v>
      </c>
      <c r="E35" s="73" t="s">
        <v>167</v>
      </c>
      <c r="F35" s="73" t="s">
        <v>168</v>
      </c>
      <c r="G35" s="73" t="s">
        <v>169</v>
      </c>
      <c r="H35" s="47"/>
      <c r="I35" s="2"/>
    </row>
    <row r="36" ht="14.25" customHeight="1">
      <c r="B36" s="85" t="s">
        <v>170</v>
      </c>
      <c r="C36" s="79"/>
      <c r="D36" s="79"/>
      <c r="E36" s="79"/>
      <c r="F36" s="79"/>
      <c r="G36" s="79"/>
      <c r="H36" s="47"/>
      <c r="I36" s="69">
        <f>IF(C36="x","7.5")+IF(D36="x","6")+IF(E36="x", "4.5")+IF(F36="x", "3")+IF(G36="x", "1.5")</f>
        <v>0</v>
      </c>
    </row>
    <row r="37" ht="14.25" customHeight="1">
      <c r="A37" s="86" t="s">
        <v>171</v>
      </c>
      <c r="B37" s="44"/>
      <c r="C37" s="44"/>
      <c r="D37" s="44"/>
      <c r="E37" s="44"/>
      <c r="F37" s="44"/>
      <c r="G37" s="45"/>
      <c r="H37" s="47"/>
      <c r="I37" s="2"/>
    </row>
    <row r="38" ht="14.25" customHeight="1">
      <c r="B38" s="65"/>
      <c r="C38" s="66" t="s">
        <v>172</v>
      </c>
      <c r="D38" s="66" t="s">
        <v>173</v>
      </c>
      <c r="E38" s="66" t="s">
        <v>174</v>
      </c>
      <c r="F38" s="66" t="s">
        <v>175</v>
      </c>
      <c r="G38" s="66" t="s">
        <v>176</v>
      </c>
      <c r="H38" s="47"/>
      <c r="I38" s="2"/>
    </row>
    <row r="39" ht="14.25" customHeight="1">
      <c r="B39" s="87" t="s">
        <v>177</v>
      </c>
      <c r="C39" s="68"/>
      <c r="D39" s="68"/>
      <c r="E39" s="68"/>
      <c r="F39" s="68"/>
      <c r="G39" s="68" t="s">
        <v>87</v>
      </c>
      <c r="H39" s="47"/>
      <c r="I39" s="69">
        <f>IF(C39="x","5")+IF(D39="x","4")+IF(E39="x", "3")+IF(F39="x", "2")+IF(G39="x", "1")</f>
        <v>1</v>
      </c>
    </row>
    <row r="40" ht="14.25" customHeight="1">
      <c r="B40" s="69"/>
      <c r="C40" s="73" t="s">
        <v>178</v>
      </c>
      <c r="D40" s="73" t="s">
        <v>179</v>
      </c>
      <c r="E40" s="73" t="s">
        <v>180</v>
      </c>
      <c r="F40" s="73" t="s">
        <v>181</v>
      </c>
      <c r="G40" s="73" t="s">
        <v>182</v>
      </c>
      <c r="H40" s="47"/>
      <c r="I40" s="2"/>
    </row>
    <row r="41" ht="14.25" customHeight="1">
      <c r="B41" s="87" t="s">
        <v>183</v>
      </c>
      <c r="C41" s="68"/>
      <c r="D41" s="68" t="s">
        <v>87</v>
      </c>
      <c r="E41" s="68"/>
      <c r="F41" s="68"/>
      <c r="G41" s="68"/>
      <c r="H41" s="47"/>
      <c r="I41" s="69">
        <f>IF(C41="x","7.5")+IF(D41="x","6")+IF(E41="x", "4.5")+IF(F41="x", "3")+IF(G41="x", "1.5")</f>
        <v>6</v>
      </c>
    </row>
    <row r="42" ht="14.25" customHeight="1">
      <c r="B42" s="69"/>
      <c r="C42" s="73" t="s">
        <v>184</v>
      </c>
      <c r="D42" s="73" t="s">
        <v>185</v>
      </c>
      <c r="E42" s="73" t="s">
        <v>186</v>
      </c>
      <c r="F42" s="73" t="s">
        <v>187</v>
      </c>
      <c r="G42" s="73" t="s">
        <v>188</v>
      </c>
      <c r="H42" s="47"/>
      <c r="I42" s="2"/>
    </row>
    <row r="43" ht="14.25" customHeight="1">
      <c r="B43" s="88" t="s">
        <v>189</v>
      </c>
      <c r="C43" s="68"/>
      <c r="D43" s="68"/>
      <c r="E43" s="68"/>
      <c r="F43" s="68" t="s">
        <v>87</v>
      </c>
      <c r="G43" s="68"/>
      <c r="H43" s="47"/>
      <c r="I43" s="69">
        <f>IF(C43="x","7.5")+IF(D43="x","6")+IF(E43="x", "4.5")+IF(F43="x", "3")+IF(G43="x", "1.5")</f>
        <v>3</v>
      </c>
    </row>
    <row r="44" ht="14.25" customHeight="1">
      <c r="B44" s="69"/>
      <c r="C44" s="73" t="s">
        <v>190</v>
      </c>
      <c r="D44" s="73" t="s">
        <v>191</v>
      </c>
      <c r="E44" s="73" t="s">
        <v>192</v>
      </c>
      <c r="F44" s="73" t="s">
        <v>193</v>
      </c>
      <c r="G44" s="73" t="s">
        <v>194</v>
      </c>
      <c r="H44" s="47"/>
      <c r="I44" s="2"/>
    </row>
    <row r="45" ht="14.25" customHeight="1">
      <c r="B45" s="87" t="s">
        <v>195</v>
      </c>
      <c r="C45" s="68" t="s">
        <v>87</v>
      </c>
      <c r="D45" s="68"/>
      <c r="E45" s="68"/>
      <c r="F45" s="68"/>
      <c r="G45" s="68"/>
      <c r="H45" s="47"/>
      <c r="I45" s="69">
        <f>IF(C45="x","5")+IF(D45="x","4")+IF(E45="x", "3")+IF(F45="x", "2")+IF(G45="x", "1")</f>
        <v>5</v>
      </c>
    </row>
    <row r="46" ht="14.25" customHeight="1">
      <c r="B46" s="69"/>
      <c r="C46" s="73" t="s">
        <v>196</v>
      </c>
      <c r="D46" s="73" t="s">
        <v>197</v>
      </c>
      <c r="E46" s="73" t="s">
        <v>198</v>
      </c>
      <c r="F46" s="73" t="s">
        <v>199</v>
      </c>
      <c r="G46" s="73" t="s">
        <v>200</v>
      </c>
      <c r="H46" s="47"/>
      <c r="I46" s="2"/>
    </row>
    <row r="47" ht="14.25" customHeight="1">
      <c r="B47" s="87" t="s">
        <v>201</v>
      </c>
      <c r="C47" s="68" t="s">
        <v>87</v>
      </c>
      <c r="D47" s="68"/>
      <c r="E47" s="68"/>
      <c r="F47" s="68"/>
      <c r="G47" s="68"/>
      <c r="H47" s="47"/>
      <c r="I47" s="69">
        <f>IF(C47="x","10")+IF(D47="x","8")+IF(E47="x", "6")+IF(F47="x", "4")+IF(G47="x", "2")</f>
        <v>10</v>
      </c>
    </row>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3">
    <mergeCell ref="J2:J3"/>
    <mergeCell ref="K8:N8"/>
    <mergeCell ref="K9:N13"/>
    <mergeCell ref="K14:N19"/>
    <mergeCell ref="A24:G24"/>
    <mergeCell ref="A37:G37"/>
    <mergeCell ref="A1:C1"/>
    <mergeCell ref="D1:F1"/>
    <mergeCell ref="A2:C3"/>
    <mergeCell ref="D2:F3"/>
    <mergeCell ref="G2:G3"/>
    <mergeCell ref="I2:I3"/>
    <mergeCell ref="A5:G5"/>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32.57"/>
    <col customWidth="1" min="3" max="3" width="34.29"/>
    <col customWidth="1" min="4" max="4" width="33.43"/>
    <col customWidth="1" min="5" max="5" width="30.0"/>
    <col customWidth="1" min="6" max="6" width="31.0"/>
    <col customWidth="1" min="7" max="7" width="35.86"/>
    <col customWidth="1" min="8" max="8" width="2.29"/>
    <col customWidth="1" min="9" max="9" width="19.0"/>
    <col customWidth="1" min="10" max="10" width="21.86"/>
    <col customWidth="1" min="11" max="26" width="8.71"/>
  </cols>
  <sheetData>
    <row r="1" ht="14.25" customHeight="1">
      <c r="A1" s="43" t="s">
        <v>67</v>
      </c>
      <c r="B1" s="44"/>
      <c r="C1" s="45"/>
      <c r="D1" s="43" t="s">
        <v>68</v>
      </c>
      <c r="E1" s="44"/>
      <c r="F1" s="45"/>
      <c r="G1" s="46" t="s">
        <v>69</v>
      </c>
      <c r="H1" s="47"/>
      <c r="I1" s="48" t="s">
        <v>70</v>
      </c>
      <c r="J1" s="49" t="s">
        <v>71</v>
      </c>
    </row>
    <row r="2" ht="14.25" customHeight="1">
      <c r="A2" s="50" t="s">
        <v>72</v>
      </c>
      <c r="B2" s="51"/>
      <c r="C2" s="52"/>
      <c r="D2" s="53"/>
      <c r="E2" s="51"/>
      <c r="F2" s="52"/>
      <c r="G2" s="54">
        <f>Summary!E6</f>
        <v>805.6</v>
      </c>
      <c r="H2" s="47"/>
      <c r="I2" s="55">
        <f>SUM(I7:I49)</f>
        <v>75</v>
      </c>
      <c r="J2" s="56">
        <v>100.0</v>
      </c>
    </row>
    <row r="3" ht="14.25" customHeight="1">
      <c r="A3" s="57"/>
      <c r="B3" s="58"/>
      <c r="C3" s="59"/>
      <c r="D3" s="57"/>
      <c r="E3" s="58"/>
      <c r="F3" s="59"/>
      <c r="G3" s="57"/>
      <c r="H3" s="47"/>
      <c r="I3" s="57"/>
      <c r="J3" s="60"/>
    </row>
    <row r="4" ht="14.25" customHeight="1">
      <c r="B4" s="61" t="s">
        <v>73</v>
      </c>
      <c r="C4" s="61" t="s">
        <v>74</v>
      </c>
      <c r="D4" s="61" t="s">
        <v>75</v>
      </c>
      <c r="E4" s="61" t="s">
        <v>76</v>
      </c>
      <c r="F4" s="61" t="s">
        <v>77</v>
      </c>
      <c r="G4" s="61" t="s">
        <v>78</v>
      </c>
      <c r="H4" s="62"/>
      <c r="I4" s="63" t="s">
        <v>79</v>
      </c>
    </row>
    <row r="5" ht="14.25" customHeight="1">
      <c r="A5" s="64" t="s">
        <v>80</v>
      </c>
      <c r="B5" s="44"/>
      <c r="C5" s="44"/>
      <c r="D5" s="44"/>
      <c r="E5" s="44"/>
      <c r="F5" s="44"/>
      <c r="G5" s="45"/>
      <c r="H5" s="62"/>
      <c r="I5" s="5"/>
    </row>
    <row r="6" ht="14.25" customHeight="1">
      <c r="B6" s="65"/>
      <c r="C6" s="66" t="s">
        <v>81</v>
      </c>
      <c r="D6" s="66" t="s">
        <v>82</v>
      </c>
      <c r="E6" s="66" t="s">
        <v>83</v>
      </c>
      <c r="F6" s="66" t="s">
        <v>84</v>
      </c>
      <c r="G6" s="66" t="s">
        <v>85</v>
      </c>
      <c r="H6" s="47"/>
    </row>
    <row r="7" ht="14.25" customHeight="1">
      <c r="B7" s="67" t="s">
        <v>86</v>
      </c>
      <c r="C7" s="68" t="s">
        <v>87</v>
      </c>
      <c r="D7" s="68"/>
      <c r="E7" s="68"/>
      <c r="F7" s="68"/>
      <c r="G7" s="68"/>
      <c r="H7" s="47"/>
      <c r="I7" s="69">
        <f>IF(C7="x","5")+IF(D7="x","4")+IF(E7="x", "3")+IF(F7="x", "2")+IF(G7="x", "1")</f>
        <v>5</v>
      </c>
      <c r="K7" s="70" t="s">
        <v>88</v>
      </c>
      <c r="L7" s="71"/>
      <c r="M7" s="71"/>
      <c r="N7" s="72"/>
    </row>
    <row r="8" ht="14.25" customHeight="1">
      <c r="B8" s="69"/>
      <c r="C8" s="73" t="s">
        <v>89</v>
      </c>
      <c r="D8" s="73" t="s">
        <v>90</v>
      </c>
      <c r="E8" s="73" t="s">
        <v>91</v>
      </c>
      <c r="F8" s="73" t="s">
        <v>92</v>
      </c>
      <c r="G8" s="73" t="s">
        <v>93</v>
      </c>
      <c r="H8" s="47"/>
      <c r="I8" s="2"/>
      <c r="K8" s="74" t="s">
        <v>94</v>
      </c>
      <c r="L8" s="51"/>
      <c r="M8" s="51"/>
      <c r="N8" s="52"/>
    </row>
    <row r="9" ht="14.25" customHeight="1">
      <c r="B9" s="67" t="s">
        <v>95</v>
      </c>
      <c r="C9" s="68" t="s">
        <v>87</v>
      </c>
      <c r="D9" s="68"/>
      <c r="E9" s="68"/>
      <c r="F9" s="68"/>
      <c r="G9" s="68"/>
      <c r="H9" s="47"/>
      <c r="I9" s="69">
        <f>IF(C9="x","10")+IF(D9="x","8")+IF(E9="x", "6")+IF(F9="x", "4")+IF(G9="x", "2")</f>
        <v>10</v>
      </c>
      <c r="K9" s="75"/>
      <c r="N9" s="76"/>
    </row>
    <row r="10" ht="14.25" customHeight="1">
      <c r="B10" s="68"/>
      <c r="C10" s="73" t="s">
        <v>96</v>
      </c>
      <c r="D10" s="73" t="s">
        <v>97</v>
      </c>
      <c r="E10" s="73" t="s">
        <v>98</v>
      </c>
      <c r="F10" s="73" t="s">
        <v>99</v>
      </c>
      <c r="G10" s="73" t="s">
        <v>100</v>
      </c>
      <c r="H10" s="47"/>
      <c r="I10" s="2"/>
      <c r="K10" s="75"/>
      <c r="N10" s="76"/>
    </row>
    <row r="11" ht="14.25" customHeight="1">
      <c r="B11" s="77" t="s">
        <v>101</v>
      </c>
      <c r="C11" s="68"/>
      <c r="D11" s="68"/>
      <c r="E11" s="68"/>
      <c r="F11" s="68" t="s">
        <v>87</v>
      </c>
      <c r="G11" s="68"/>
      <c r="H11" s="47"/>
      <c r="I11" s="69">
        <f>IF(C11="x","7.5")+IF(D11="x","6")+IF(E11="x", "4.5")+IF(F11="x", "3")+IF(G11="x", "1.5")</f>
        <v>3</v>
      </c>
      <c r="K11" s="75"/>
      <c r="N11" s="76"/>
    </row>
    <row r="12" ht="14.25" customHeight="1">
      <c r="B12" s="68"/>
      <c r="C12" s="73" t="s">
        <v>102</v>
      </c>
      <c r="D12" s="73" t="s">
        <v>103</v>
      </c>
      <c r="E12" s="73" t="s">
        <v>104</v>
      </c>
      <c r="F12" s="73" t="s">
        <v>105</v>
      </c>
      <c r="G12" s="73">
        <v>0.0</v>
      </c>
      <c r="H12" s="47"/>
      <c r="I12" s="2"/>
      <c r="K12" s="57"/>
      <c r="L12" s="58"/>
      <c r="M12" s="58"/>
      <c r="N12" s="59"/>
    </row>
    <row r="13" ht="14.25" customHeight="1">
      <c r="B13" s="77" t="s">
        <v>106</v>
      </c>
      <c r="C13" s="68"/>
      <c r="D13" s="68"/>
      <c r="E13" s="68" t="s">
        <v>87</v>
      </c>
      <c r="F13" s="68"/>
      <c r="G13" s="68"/>
      <c r="H13" s="47"/>
      <c r="I13" s="69">
        <f>IF(C13="x","7.5")+IF(D13="x","6")+IF(E13="x", "4.5")+IF(F13="x", "3")+IF(G13="x", "1.5")</f>
        <v>4.5</v>
      </c>
      <c r="K13" s="53" t="s">
        <v>107</v>
      </c>
      <c r="L13" s="51"/>
      <c r="M13" s="51"/>
      <c r="N13" s="52"/>
    </row>
    <row r="14" ht="14.25" customHeight="1">
      <c r="B14" s="69"/>
      <c r="C14" s="73" t="s">
        <v>108</v>
      </c>
      <c r="D14" s="73" t="s">
        <v>109</v>
      </c>
      <c r="E14" s="73" t="s">
        <v>110</v>
      </c>
      <c r="F14" s="73" t="s">
        <v>111</v>
      </c>
      <c r="G14" s="73" t="s">
        <v>112</v>
      </c>
      <c r="H14" s="47"/>
      <c r="I14" s="2"/>
      <c r="K14" s="75"/>
      <c r="N14" s="76"/>
    </row>
    <row r="15" ht="14.25" customHeight="1">
      <c r="B15" s="67" t="s">
        <v>113</v>
      </c>
      <c r="C15" s="68" t="s">
        <v>87</v>
      </c>
      <c r="D15" s="68"/>
      <c r="E15" s="68"/>
      <c r="F15" s="68"/>
      <c r="G15" s="68"/>
      <c r="H15" s="47"/>
      <c r="I15" s="69">
        <f>IF(C15="x","5")+IF(D15="x","3")+IF(E15="x", "1")+IF(F15="x", "0")+IF(G15="x", "-2")</f>
        <v>5</v>
      </c>
      <c r="K15" s="75"/>
      <c r="N15" s="76"/>
    </row>
    <row r="16" ht="14.25" customHeight="1">
      <c r="B16" s="69"/>
      <c r="C16" s="73" t="s">
        <v>114</v>
      </c>
      <c r="D16" s="73" t="s">
        <v>115</v>
      </c>
      <c r="E16" s="73" t="s">
        <v>116</v>
      </c>
      <c r="F16" s="73" t="s">
        <v>117</v>
      </c>
      <c r="G16" s="73" t="s">
        <v>118</v>
      </c>
      <c r="H16" s="47"/>
      <c r="I16" s="2"/>
      <c r="K16" s="75"/>
      <c r="N16" s="76"/>
    </row>
    <row r="17" ht="14.25" customHeight="1">
      <c r="B17" s="67" t="s">
        <v>119</v>
      </c>
      <c r="C17" s="68" t="s">
        <v>87</v>
      </c>
      <c r="D17" s="68"/>
      <c r="E17" s="68"/>
      <c r="F17" s="68"/>
      <c r="G17" s="68"/>
      <c r="H17" s="47"/>
      <c r="I17" s="69">
        <f>IF(C17="x","5")+IF(D17="x","4")+IF(E17="x", "3")+IF(F17="x", "2")+IF(G17="x", "1")</f>
        <v>5</v>
      </c>
      <c r="K17" s="75"/>
      <c r="N17" s="76"/>
    </row>
    <row r="18" ht="14.25" customHeight="1">
      <c r="B18" s="68"/>
      <c r="C18" s="73" t="s">
        <v>120</v>
      </c>
      <c r="D18" s="73"/>
      <c r="E18" s="73" t="s">
        <v>121</v>
      </c>
      <c r="F18" s="73"/>
      <c r="G18" s="73" t="s">
        <v>122</v>
      </c>
      <c r="H18" s="47"/>
      <c r="I18" s="2"/>
      <c r="K18" s="57"/>
      <c r="L18" s="58"/>
      <c r="M18" s="58"/>
      <c r="N18" s="59"/>
    </row>
    <row r="19" ht="14.25" customHeight="1">
      <c r="B19" s="77" t="s">
        <v>123</v>
      </c>
      <c r="C19" s="68" t="s">
        <v>87</v>
      </c>
      <c r="D19" s="68"/>
      <c r="E19" s="68"/>
      <c r="F19" s="68"/>
      <c r="G19" s="68"/>
      <c r="H19" s="47"/>
      <c r="I19" s="69">
        <f>IF(C19="x","10")+IF(D19="x","8")+IF(E19="x", "6")+IF(F19="x", "4")+IF(G19="x", "2")</f>
        <v>10</v>
      </c>
    </row>
    <row r="20" ht="14.25" customHeight="1">
      <c r="B20" s="68"/>
      <c r="C20" s="73" t="s">
        <v>124</v>
      </c>
      <c r="D20" s="73" t="s">
        <v>125</v>
      </c>
      <c r="E20" s="73" t="s">
        <v>126</v>
      </c>
      <c r="F20" s="73" t="s">
        <v>127</v>
      </c>
      <c r="G20" s="73" t="s">
        <v>128</v>
      </c>
      <c r="H20" s="47"/>
      <c r="I20" s="2"/>
    </row>
    <row r="21" ht="14.25" customHeight="1">
      <c r="B21" s="77" t="s">
        <v>129</v>
      </c>
      <c r="C21" s="68"/>
      <c r="D21" s="68"/>
      <c r="E21" s="68" t="s">
        <v>87</v>
      </c>
      <c r="F21" s="68"/>
      <c r="G21" s="68"/>
      <c r="H21" s="47"/>
      <c r="I21" s="69">
        <f>IF(C21="x","10")+IF(D21="x","8")+IF(E21="x", "6")+IF(F21="x", "4")+IF(G21="x", "2")</f>
        <v>6</v>
      </c>
    </row>
    <row r="22" ht="14.25" customHeight="1">
      <c r="B22" s="69"/>
      <c r="C22" s="73" t="s">
        <v>130</v>
      </c>
      <c r="D22" s="73" t="s">
        <v>131</v>
      </c>
      <c r="E22" s="73" t="s">
        <v>132</v>
      </c>
      <c r="F22" s="73" t="s">
        <v>133</v>
      </c>
      <c r="G22" s="73" t="s">
        <v>134</v>
      </c>
      <c r="H22" s="47"/>
      <c r="I22" s="2"/>
    </row>
    <row r="23" ht="14.25" customHeight="1">
      <c r="B23" s="78" t="s">
        <v>135</v>
      </c>
      <c r="C23" s="79"/>
      <c r="D23" s="79" t="s">
        <v>87</v>
      </c>
      <c r="E23" s="79"/>
      <c r="F23" s="79"/>
      <c r="G23" s="79"/>
      <c r="H23" s="47"/>
      <c r="I23" s="69">
        <f>IF(C23="x","5")+IF(D23="x","4")+IF(E23="x", "3")+IF(F23="x", "2")+IF(G23="x", "1")</f>
        <v>4</v>
      </c>
    </row>
    <row r="24" ht="14.25" customHeight="1">
      <c r="A24" s="80" t="s">
        <v>136</v>
      </c>
      <c r="B24" s="44"/>
      <c r="C24" s="44"/>
      <c r="D24" s="44"/>
      <c r="E24" s="44"/>
      <c r="F24" s="44"/>
      <c r="G24" s="45"/>
      <c r="H24" s="47"/>
      <c r="I24" s="2"/>
    </row>
    <row r="25" ht="14.25" customHeight="1">
      <c r="B25" s="65"/>
      <c r="C25" s="66" t="s">
        <v>137</v>
      </c>
      <c r="D25" s="66" t="s">
        <v>138</v>
      </c>
      <c r="E25" s="66" t="s">
        <v>139</v>
      </c>
      <c r="F25" s="66" t="s">
        <v>140</v>
      </c>
      <c r="G25" s="66" t="s">
        <v>141</v>
      </c>
      <c r="H25" s="47"/>
      <c r="I25" s="2"/>
    </row>
    <row r="26" ht="14.25" customHeight="1">
      <c r="B26" s="81" t="s">
        <v>142</v>
      </c>
      <c r="C26" s="68"/>
      <c r="D26" s="68"/>
      <c r="E26" s="68"/>
      <c r="F26" s="68"/>
      <c r="G26" s="68"/>
      <c r="H26" s="47"/>
      <c r="I26" s="69">
        <f>IF(C26="x","5")+IF(D26="x","3")+IF(E26="x", "1")+IF(F26="x", "0")+IF(G26="x", "-2")</f>
        <v>0</v>
      </c>
    </row>
    <row r="27" ht="14.25" customHeight="1">
      <c r="B27" s="69"/>
      <c r="C27" s="73" t="s">
        <v>143</v>
      </c>
      <c r="D27" s="73"/>
      <c r="E27" s="73" t="s">
        <v>144</v>
      </c>
      <c r="F27" s="73"/>
      <c r="G27" s="73" t="s">
        <v>145</v>
      </c>
      <c r="H27" s="47"/>
      <c r="I27" s="2"/>
    </row>
    <row r="28" ht="14.25" customHeight="1">
      <c r="B28" s="81" t="s">
        <v>146</v>
      </c>
      <c r="C28" s="68"/>
      <c r="D28" s="68"/>
      <c r="E28" s="68"/>
      <c r="F28" s="68"/>
      <c r="G28" s="68"/>
      <c r="H28" s="47"/>
      <c r="I28" s="69">
        <f>IF(C28="x","5")+IF(D28="x","4")+IF(E28="x", "3")+IF(F28="x", "2")+IF(G28="x", "1")</f>
        <v>0</v>
      </c>
    </row>
    <row r="29" ht="14.25" customHeight="1">
      <c r="B29" s="69"/>
      <c r="C29" s="73" t="s">
        <v>147</v>
      </c>
      <c r="D29" s="73" t="s">
        <v>148</v>
      </c>
      <c r="E29" s="73" t="s">
        <v>149</v>
      </c>
      <c r="F29" s="82" t="s">
        <v>150</v>
      </c>
      <c r="G29" s="73" t="s">
        <v>151</v>
      </c>
      <c r="H29" s="47"/>
      <c r="I29" s="2"/>
    </row>
    <row r="30" ht="14.25" customHeight="1">
      <c r="B30" s="81" t="s">
        <v>152</v>
      </c>
      <c r="C30" s="68"/>
      <c r="D30" s="68"/>
      <c r="E30" s="68"/>
      <c r="F30" s="68"/>
      <c r="G30" s="68"/>
      <c r="H30" s="47"/>
      <c r="I30" s="69">
        <f>IF(C30="x","5")+IF(D30="x","2.5")+IF(E30="x", "0")+IF(F30="x", "-1")+IF(G30="x", "-3")</f>
        <v>0</v>
      </c>
    </row>
    <row r="31" ht="14.25" customHeight="1">
      <c r="B31" s="69"/>
      <c r="C31" s="73" t="s">
        <v>153</v>
      </c>
      <c r="D31" s="73" t="s">
        <v>154</v>
      </c>
      <c r="E31" s="73" t="s">
        <v>155</v>
      </c>
      <c r="F31" s="73" t="s">
        <v>156</v>
      </c>
      <c r="G31" s="73" t="s">
        <v>157</v>
      </c>
      <c r="H31" s="47"/>
      <c r="I31" s="2"/>
    </row>
    <row r="32" ht="14.25" customHeight="1">
      <c r="B32" s="83" t="s">
        <v>158</v>
      </c>
      <c r="C32" s="68"/>
      <c r="D32" s="68"/>
      <c r="E32" s="68"/>
      <c r="F32" s="68"/>
      <c r="G32" s="68"/>
      <c r="H32" s="47"/>
      <c r="I32" s="69">
        <f>IF(C32="x","5")+IF(D32="x","3")+IF(E32="x", "2")+IF(F32="x", "0")+IF(G32="x", "-1")</f>
        <v>0</v>
      </c>
    </row>
    <row r="33" ht="14.25" customHeight="1">
      <c r="B33" s="69"/>
      <c r="C33" s="73" t="s">
        <v>159</v>
      </c>
      <c r="D33" s="73" t="s">
        <v>160</v>
      </c>
      <c r="E33" s="73" t="s">
        <v>161</v>
      </c>
      <c r="F33" s="73" t="s">
        <v>162</v>
      </c>
      <c r="G33" s="73" t="s">
        <v>163</v>
      </c>
      <c r="H33" s="47"/>
      <c r="I33" s="2"/>
    </row>
    <row r="34" ht="14.25" customHeight="1">
      <c r="B34" s="81" t="s">
        <v>164</v>
      </c>
      <c r="C34" s="68"/>
      <c r="D34" s="68"/>
      <c r="E34" s="84"/>
      <c r="F34" s="68"/>
      <c r="G34" s="68"/>
      <c r="H34" s="47"/>
      <c r="I34" s="69">
        <f>IF(C34="x","7.5")+IF(D34="x","6")+IF(E34="x", "4.5")+IF(F34="x", "3")+IF(G34="x", "-1")</f>
        <v>0</v>
      </c>
    </row>
    <row r="35" ht="14.25" customHeight="1">
      <c r="B35" s="69"/>
      <c r="C35" s="73" t="s">
        <v>165</v>
      </c>
      <c r="D35" s="73" t="s">
        <v>166</v>
      </c>
      <c r="E35" s="73" t="s">
        <v>167</v>
      </c>
      <c r="F35" s="73" t="s">
        <v>168</v>
      </c>
      <c r="G35" s="73" t="s">
        <v>169</v>
      </c>
      <c r="H35" s="47"/>
      <c r="I35" s="2"/>
    </row>
    <row r="36" ht="14.25" customHeight="1">
      <c r="B36" s="85" t="s">
        <v>170</v>
      </c>
      <c r="C36" s="79"/>
      <c r="D36" s="79"/>
      <c r="E36" s="79"/>
      <c r="F36" s="79"/>
      <c r="G36" s="79"/>
      <c r="H36" s="47"/>
      <c r="I36" s="69">
        <f>IF(C36="x","7.5")+IF(D36="x","6")+IF(E36="x", "4.5")+IF(F36="x", "3")+IF(G36="x", "1.5")</f>
        <v>0</v>
      </c>
    </row>
    <row r="37" ht="14.25" customHeight="1">
      <c r="A37" s="86" t="s">
        <v>171</v>
      </c>
      <c r="B37" s="44"/>
      <c r="C37" s="44"/>
      <c r="D37" s="44"/>
      <c r="E37" s="44"/>
      <c r="F37" s="44"/>
      <c r="G37" s="45"/>
      <c r="H37" s="47"/>
      <c r="I37" s="2"/>
    </row>
    <row r="38" ht="14.25" customHeight="1">
      <c r="B38" s="65"/>
      <c r="C38" s="66" t="s">
        <v>172</v>
      </c>
      <c r="D38" s="66" t="s">
        <v>173</v>
      </c>
      <c r="E38" s="66" t="s">
        <v>174</v>
      </c>
      <c r="F38" s="66" t="s">
        <v>175</v>
      </c>
      <c r="G38" s="66" t="s">
        <v>176</v>
      </c>
      <c r="H38" s="47"/>
      <c r="I38" s="2"/>
    </row>
    <row r="39" ht="14.25" customHeight="1">
      <c r="B39" s="87" t="s">
        <v>177</v>
      </c>
      <c r="C39" s="68"/>
      <c r="D39" s="68"/>
      <c r="E39" s="68"/>
      <c r="F39" s="68"/>
      <c r="G39" s="68" t="s">
        <v>87</v>
      </c>
      <c r="H39" s="47"/>
      <c r="I39" s="69">
        <f>IF(C39="x","5")+IF(D39="x","4")+IF(E39="x", "3")+IF(F39="x", "2")+IF(G39="x", "1")</f>
        <v>1</v>
      </c>
    </row>
    <row r="40" ht="14.25" customHeight="1">
      <c r="B40" s="69"/>
      <c r="C40" s="73" t="s">
        <v>178</v>
      </c>
      <c r="D40" s="73" t="s">
        <v>179</v>
      </c>
      <c r="E40" s="73" t="s">
        <v>180</v>
      </c>
      <c r="F40" s="73" t="s">
        <v>181</v>
      </c>
      <c r="G40" s="73" t="s">
        <v>182</v>
      </c>
      <c r="H40" s="47"/>
      <c r="I40" s="2"/>
    </row>
    <row r="41" ht="14.25" customHeight="1">
      <c r="B41" s="87" t="s">
        <v>183</v>
      </c>
      <c r="C41" s="68"/>
      <c r="D41" s="68"/>
      <c r="E41" s="68"/>
      <c r="F41" s="68"/>
      <c r="G41" s="68" t="s">
        <v>87</v>
      </c>
      <c r="H41" s="47"/>
      <c r="I41" s="69">
        <f>IF(C41="x","7.5")+IF(D41="x","6")+IF(E41="x", "4.5")+IF(F41="x", "3")+IF(G41="x", "1.5")</f>
        <v>1.5</v>
      </c>
    </row>
    <row r="42" ht="14.25" customHeight="1">
      <c r="B42" s="69"/>
      <c r="C42" s="73" t="s">
        <v>184</v>
      </c>
      <c r="D42" s="73" t="s">
        <v>185</v>
      </c>
      <c r="E42" s="73" t="s">
        <v>186</v>
      </c>
      <c r="F42" s="73" t="s">
        <v>187</v>
      </c>
      <c r="G42" s="73" t="s">
        <v>188</v>
      </c>
      <c r="H42" s="47"/>
      <c r="I42" s="2"/>
    </row>
    <row r="43" ht="14.25" customHeight="1">
      <c r="B43" s="88" t="s">
        <v>189</v>
      </c>
      <c r="C43" s="68"/>
      <c r="D43" s="68" t="s">
        <v>87</v>
      </c>
      <c r="E43" s="68"/>
      <c r="F43" s="68"/>
      <c r="G43" s="68"/>
      <c r="H43" s="47"/>
      <c r="I43" s="69">
        <f>IF(C43="x","7.5")+IF(D43="x","6")+IF(E43="x", "4.5")+IF(F43="x", "3")+IF(G43="x", "1.5")</f>
        <v>6</v>
      </c>
    </row>
    <row r="44" ht="14.25" customHeight="1">
      <c r="B44" s="69"/>
      <c r="C44" s="73" t="s">
        <v>190</v>
      </c>
      <c r="D44" s="73" t="s">
        <v>191</v>
      </c>
      <c r="E44" s="73" t="s">
        <v>192</v>
      </c>
      <c r="F44" s="73" t="s">
        <v>193</v>
      </c>
      <c r="G44" s="73" t="s">
        <v>194</v>
      </c>
      <c r="H44" s="47"/>
      <c r="I44" s="2"/>
    </row>
    <row r="45" ht="14.25" customHeight="1">
      <c r="B45" s="87" t="s">
        <v>195</v>
      </c>
      <c r="C45" s="68"/>
      <c r="D45" s="68" t="s">
        <v>87</v>
      </c>
      <c r="E45" s="68"/>
      <c r="F45" s="68"/>
      <c r="G45" s="68"/>
      <c r="H45" s="47"/>
      <c r="I45" s="69">
        <f>IF(C45="x","5")+IF(D45="x","4")+IF(E45="x", "3")+IF(F45="x", "2")+IF(G45="x", "1")</f>
        <v>4</v>
      </c>
    </row>
    <row r="46" ht="14.25" customHeight="1">
      <c r="B46" s="69"/>
      <c r="C46" s="73" t="s">
        <v>196</v>
      </c>
      <c r="D46" s="73" t="s">
        <v>197</v>
      </c>
      <c r="E46" s="73" t="s">
        <v>198</v>
      </c>
      <c r="F46" s="73" t="s">
        <v>199</v>
      </c>
      <c r="G46" s="73" t="s">
        <v>200</v>
      </c>
      <c r="H46" s="47"/>
      <c r="I46" s="2"/>
    </row>
    <row r="47" ht="14.25" customHeight="1">
      <c r="B47" s="87" t="s">
        <v>201</v>
      </c>
      <c r="C47" s="68" t="s">
        <v>87</v>
      </c>
      <c r="D47" s="68"/>
      <c r="E47" s="68"/>
      <c r="F47" s="68"/>
      <c r="G47" s="68"/>
      <c r="H47" s="47"/>
      <c r="I47" s="69">
        <f>IF(C47="x","10")+IF(D47="x","8")+IF(E47="x", "6")+IF(F47="x", "4")+IF(G47="x", "2")</f>
        <v>10</v>
      </c>
    </row>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3">
    <mergeCell ref="J2:J3"/>
    <mergeCell ref="K7:N7"/>
    <mergeCell ref="K8:N12"/>
    <mergeCell ref="K13:N18"/>
    <mergeCell ref="A24:G24"/>
    <mergeCell ref="A37:G37"/>
    <mergeCell ref="A1:C1"/>
    <mergeCell ref="D1:F1"/>
    <mergeCell ref="A2:C3"/>
    <mergeCell ref="D2:F3"/>
    <mergeCell ref="G2:G3"/>
    <mergeCell ref="I2:I3"/>
    <mergeCell ref="A5:G5"/>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32.57"/>
    <col customWidth="1" min="3" max="3" width="34.29"/>
    <col customWidth="1" min="4" max="4" width="33.43"/>
    <col customWidth="1" min="5" max="5" width="30.0"/>
    <col customWidth="1" min="6" max="6" width="31.0"/>
    <col customWidth="1" min="7" max="7" width="35.86"/>
    <col customWidth="1" min="8" max="8" width="2.29"/>
    <col customWidth="1" min="9" max="9" width="19.0"/>
    <col customWidth="1" min="10" max="10" width="21.86"/>
    <col customWidth="1" min="11" max="26" width="8.71"/>
  </cols>
  <sheetData>
    <row r="1" ht="14.25" customHeight="1">
      <c r="A1" s="43" t="s">
        <v>67</v>
      </c>
      <c r="B1" s="44"/>
      <c r="C1" s="45"/>
      <c r="D1" s="43" t="s">
        <v>68</v>
      </c>
      <c r="E1" s="44"/>
      <c r="F1" s="45"/>
      <c r="G1" s="46" t="s">
        <v>69</v>
      </c>
      <c r="H1" s="47"/>
      <c r="I1" s="48" t="s">
        <v>70</v>
      </c>
      <c r="J1" s="49" t="s">
        <v>71</v>
      </c>
    </row>
    <row r="2" ht="14.25" customHeight="1">
      <c r="A2" s="50" t="s">
        <v>202</v>
      </c>
      <c r="B2" s="51"/>
      <c r="C2" s="52"/>
      <c r="D2" s="53"/>
      <c r="E2" s="51"/>
      <c r="F2" s="52"/>
      <c r="G2" s="89">
        <f>Summary!E8</f>
        <v>1043</v>
      </c>
      <c r="H2" s="47"/>
      <c r="I2" s="55">
        <f>SUM(I7:I49)</f>
        <v>89</v>
      </c>
      <c r="J2" s="56">
        <v>100.0</v>
      </c>
    </row>
    <row r="3" ht="14.25" customHeight="1">
      <c r="A3" s="57"/>
      <c r="B3" s="58"/>
      <c r="C3" s="59"/>
      <c r="D3" s="57"/>
      <c r="E3" s="58"/>
      <c r="F3" s="59"/>
      <c r="G3" s="57"/>
      <c r="H3" s="47"/>
      <c r="I3" s="57"/>
      <c r="J3" s="60"/>
    </row>
    <row r="4" ht="14.25" customHeight="1">
      <c r="B4" s="61" t="s">
        <v>73</v>
      </c>
      <c r="C4" s="61" t="s">
        <v>74</v>
      </c>
      <c r="D4" s="61" t="s">
        <v>75</v>
      </c>
      <c r="E4" s="61" t="s">
        <v>76</v>
      </c>
      <c r="F4" s="61" t="s">
        <v>77</v>
      </c>
      <c r="G4" s="61" t="s">
        <v>78</v>
      </c>
      <c r="H4" s="62"/>
      <c r="I4" s="63" t="s">
        <v>79</v>
      </c>
    </row>
    <row r="5" ht="14.25" customHeight="1">
      <c r="A5" s="64" t="s">
        <v>80</v>
      </c>
      <c r="B5" s="44"/>
      <c r="C5" s="44"/>
      <c r="D5" s="44"/>
      <c r="E5" s="44"/>
      <c r="F5" s="44"/>
      <c r="G5" s="45"/>
      <c r="H5" s="62"/>
      <c r="I5" s="5"/>
    </row>
    <row r="6" ht="14.25" customHeight="1">
      <c r="B6" s="65"/>
      <c r="C6" s="66" t="s">
        <v>81</v>
      </c>
      <c r="D6" s="66" t="s">
        <v>82</v>
      </c>
      <c r="E6" s="66" t="s">
        <v>83</v>
      </c>
      <c r="F6" s="66" t="s">
        <v>84</v>
      </c>
      <c r="G6" s="66" t="s">
        <v>85</v>
      </c>
      <c r="H6" s="47"/>
    </row>
    <row r="7" ht="14.25" customHeight="1">
      <c r="B7" s="67" t="s">
        <v>86</v>
      </c>
      <c r="C7" s="68" t="s">
        <v>87</v>
      </c>
      <c r="D7" s="68"/>
      <c r="E7" s="68"/>
      <c r="F7" s="68"/>
      <c r="G7" s="68"/>
      <c r="H7" s="47"/>
      <c r="I7" s="69">
        <f>IF(C7="x","5")+IF(D7="x","4")+IF(E7="x", "3")+IF(F7="x", "2")+IF(G7="x", "1")</f>
        <v>5</v>
      </c>
      <c r="K7" s="70" t="s">
        <v>88</v>
      </c>
      <c r="L7" s="71"/>
      <c r="M7" s="71"/>
      <c r="N7" s="72"/>
    </row>
    <row r="8" ht="14.25" customHeight="1">
      <c r="B8" s="69"/>
      <c r="C8" s="73" t="s">
        <v>89</v>
      </c>
      <c r="D8" s="73" t="s">
        <v>90</v>
      </c>
      <c r="E8" s="73" t="s">
        <v>91</v>
      </c>
      <c r="F8" s="73" t="s">
        <v>92</v>
      </c>
      <c r="G8" s="73" t="s">
        <v>93</v>
      </c>
      <c r="H8" s="47"/>
      <c r="I8" s="2"/>
      <c r="K8" s="74" t="s">
        <v>94</v>
      </c>
      <c r="L8" s="51"/>
      <c r="M8" s="51"/>
      <c r="N8" s="52"/>
    </row>
    <row r="9" ht="14.25" customHeight="1">
      <c r="B9" s="67" t="s">
        <v>95</v>
      </c>
      <c r="C9" s="68" t="s">
        <v>87</v>
      </c>
      <c r="D9" s="68"/>
      <c r="E9" s="68"/>
      <c r="F9" s="68"/>
      <c r="G9" s="68"/>
      <c r="H9" s="47"/>
      <c r="I9" s="69">
        <f>IF(C9="x","10")+IF(D9="x","8")+IF(E9="x", "6")+IF(F9="x", "4")+IF(G9="x", "2")</f>
        <v>10</v>
      </c>
      <c r="K9" s="75"/>
      <c r="N9" s="76"/>
    </row>
    <row r="10" ht="14.25" customHeight="1">
      <c r="B10" s="68"/>
      <c r="C10" s="73" t="s">
        <v>96</v>
      </c>
      <c r="D10" s="73" t="s">
        <v>97</v>
      </c>
      <c r="E10" s="73" t="s">
        <v>98</v>
      </c>
      <c r="F10" s="73" t="s">
        <v>99</v>
      </c>
      <c r="G10" s="73" t="s">
        <v>100</v>
      </c>
      <c r="H10" s="47"/>
      <c r="I10" s="2"/>
      <c r="K10" s="75"/>
      <c r="N10" s="76"/>
    </row>
    <row r="11" ht="14.25" customHeight="1">
      <c r="B11" s="77" t="s">
        <v>101</v>
      </c>
      <c r="C11" s="68"/>
      <c r="D11" s="68"/>
      <c r="E11" s="68" t="s">
        <v>87</v>
      </c>
      <c r="F11" s="68"/>
      <c r="G11" s="68"/>
      <c r="H11" s="47"/>
      <c r="I11" s="69">
        <f>IF(C11="x","7.5")+IF(D11="x","6")+IF(E11="x", "4.5")+IF(F11="x", "3")+IF(G11="x", "1.5")</f>
        <v>4.5</v>
      </c>
      <c r="K11" s="75"/>
      <c r="N11" s="76"/>
    </row>
    <row r="12" ht="14.25" customHeight="1">
      <c r="B12" s="68"/>
      <c r="C12" s="73" t="s">
        <v>102</v>
      </c>
      <c r="D12" s="73" t="s">
        <v>103</v>
      </c>
      <c r="E12" s="73" t="s">
        <v>104</v>
      </c>
      <c r="F12" s="73" t="s">
        <v>105</v>
      </c>
      <c r="G12" s="73">
        <v>0.0</v>
      </c>
      <c r="H12" s="47"/>
      <c r="I12" s="2"/>
      <c r="K12" s="57"/>
      <c r="L12" s="58"/>
      <c r="M12" s="58"/>
      <c r="N12" s="59"/>
    </row>
    <row r="13" ht="14.25" customHeight="1">
      <c r="B13" s="77" t="s">
        <v>106</v>
      </c>
      <c r="C13" s="68"/>
      <c r="D13" s="68" t="s">
        <v>87</v>
      </c>
      <c r="E13" s="68"/>
      <c r="F13" s="68"/>
      <c r="G13" s="68"/>
      <c r="H13" s="47"/>
      <c r="I13" s="69">
        <f>IF(C13="x","7.5")+IF(D13="x","6")+IF(E13="x", "4.5")+IF(F13="x", "3")+IF(G13="x", "1.5")</f>
        <v>6</v>
      </c>
      <c r="K13" s="53" t="s">
        <v>107</v>
      </c>
      <c r="L13" s="51"/>
      <c r="M13" s="51"/>
      <c r="N13" s="52"/>
    </row>
    <row r="14" ht="14.25" customHeight="1">
      <c r="B14" s="69"/>
      <c r="C14" s="73" t="s">
        <v>203</v>
      </c>
      <c r="D14" s="73" t="s">
        <v>109</v>
      </c>
      <c r="E14" s="73" t="s">
        <v>110</v>
      </c>
      <c r="F14" s="73" t="s">
        <v>111</v>
      </c>
      <c r="G14" s="73" t="s">
        <v>112</v>
      </c>
      <c r="H14" s="47"/>
      <c r="I14" s="2"/>
      <c r="K14" s="75"/>
      <c r="N14" s="76"/>
    </row>
    <row r="15" ht="14.25" customHeight="1">
      <c r="B15" s="67" t="s">
        <v>113</v>
      </c>
      <c r="C15" s="68" t="s">
        <v>87</v>
      </c>
      <c r="D15" s="68"/>
      <c r="E15" s="68"/>
      <c r="F15" s="68"/>
      <c r="G15" s="68"/>
      <c r="H15" s="47"/>
      <c r="I15" s="69">
        <f>IF(C15="x","5")+IF(D15="x","3")+IF(E15="x", "1")+IF(F15="x", "0")+IF(G15="x", "-2")</f>
        <v>5</v>
      </c>
      <c r="K15" s="75"/>
      <c r="N15" s="76"/>
    </row>
    <row r="16" ht="14.25" customHeight="1">
      <c r="B16" s="69"/>
      <c r="C16" s="73" t="s">
        <v>114</v>
      </c>
      <c r="D16" s="73" t="s">
        <v>115</v>
      </c>
      <c r="E16" s="73" t="s">
        <v>116</v>
      </c>
      <c r="F16" s="73" t="s">
        <v>117</v>
      </c>
      <c r="G16" s="73" t="s">
        <v>118</v>
      </c>
      <c r="H16" s="47"/>
      <c r="I16" s="2"/>
      <c r="K16" s="75"/>
      <c r="N16" s="76"/>
    </row>
    <row r="17" ht="14.25" customHeight="1">
      <c r="B17" s="67" t="s">
        <v>119</v>
      </c>
      <c r="C17" s="68" t="s">
        <v>87</v>
      </c>
      <c r="D17" s="68"/>
      <c r="E17" s="68"/>
      <c r="F17" s="68"/>
      <c r="G17" s="68"/>
      <c r="H17" s="47"/>
      <c r="I17" s="69">
        <f>IF(C17="x","5")+IF(D17="x","4")+IF(E17="x", "3")+IF(F17="x", "2")+IF(G17="x", "1")</f>
        <v>5</v>
      </c>
      <c r="K17" s="75"/>
      <c r="N17" s="76"/>
    </row>
    <row r="18" ht="14.25" customHeight="1">
      <c r="B18" s="68"/>
      <c r="C18" s="73" t="s">
        <v>120</v>
      </c>
      <c r="D18" s="73"/>
      <c r="E18" s="73" t="s">
        <v>121</v>
      </c>
      <c r="F18" s="73"/>
      <c r="G18" s="73" t="s">
        <v>122</v>
      </c>
      <c r="H18" s="47"/>
      <c r="I18" s="2"/>
      <c r="K18" s="57"/>
      <c r="L18" s="58"/>
      <c r="M18" s="58"/>
      <c r="N18" s="59"/>
    </row>
    <row r="19" ht="14.25" customHeight="1">
      <c r="B19" s="77" t="s">
        <v>123</v>
      </c>
      <c r="C19" s="68" t="s">
        <v>87</v>
      </c>
      <c r="D19" s="68"/>
      <c r="E19" s="68"/>
      <c r="F19" s="68"/>
      <c r="G19" s="68"/>
      <c r="H19" s="47"/>
      <c r="I19" s="69">
        <f>IF(C19="x","10")+IF(D19="x","8")+IF(E19="x", "6")+IF(F19="x", "4")+IF(G19="x", "2")</f>
        <v>10</v>
      </c>
    </row>
    <row r="20" ht="14.25" customHeight="1">
      <c r="B20" s="68"/>
      <c r="C20" s="73" t="s">
        <v>124</v>
      </c>
      <c r="D20" s="73" t="s">
        <v>125</v>
      </c>
      <c r="E20" s="73" t="s">
        <v>126</v>
      </c>
      <c r="F20" s="73" t="s">
        <v>127</v>
      </c>
      <c r="G20" s="73" t="s">
        <v>128</v>
      </c>
      <c r="H20" s="47"/>
      <c r="I20" s="2"/>
    </row>
    <row r="21" ht="14.25" customHeight="1">
      <c r="B21" s="77" t="s">
        <v>129</v>
      </c>
      <c r="C21" s="68" t="s">
        <v>87</v>
      </c>
      <c r="D21" s="68"/>
      <c r="E21" s="68"/>
      <c r="F21" s="68"/>
      <c r="G21" s="68"/>
      <c r="H21" s="47"/>
      <c r="I21" s="69">
        <f>IF(C21="x","10")+IF(D21="x","8")+IF(E21="x", "6")+IF(F21="x", "4")+IF(G21="x", "2")</f>
        <v>10</v>
      </c>
    </row>
    <row r="22" ht="14.25" customHeight="1">
      <c r="B22" s="69"/>
      <c r="C22" s="73" t="s">
        <v>130</v>
      </c>
      <c r="D22" s="73" t="s">
        <v>131</v>
      </c>
      <c r="E22" s="73" t="s">
        <v>132</v>
      </c>
      <c r="F22" s="73" t="s">
        <v>133</v>
      </c>
      <c r="G22" s="73" t="s">
        <v>134</v>
      </c>
      <c r="H22" s="47"/>
      <c r="I22" s="2"/>
    </row>
    <row r="23" ht="14.25" customHeight="1">
      <c r="B23" s="78" t="s">
        <v>135</v>
      </c>
      <c r="C23" s="79" t="s">
        <v>87</v>
      </c>
      <c r="D23" s="79"/>
      <c r="E23" s="79"/>
      <c r="F23" s="79"/>
      <c r="G23" s="79"/>
      <c r="H23" s="47"/>
      <c r="I23" s="69">
        <f>IF(C23="x","5")+IF(D23="x","4")+IF(E23="x", "3")+IF(F23="x", "2")+IF(G23="x", "1")</f>
        <v>5</v>
      </c>
    </row>
    <row r="24" ht="14.25" customHeight="1">
      <c r="A24" s="80" t="s">
        <v>136</v>
      </c>
      <c r="B24" s="44"/>
      <c r="C24" s="44"/>
      <c r="D24" s="44"/>
      <c r="E24" s="44"/>
      <c r="F24" s="44"/>
      <c r="G24" s="45"/>
      <c r="H24" s="47"/>
      <c r="I24" s="2"/>
    </row>
    <row r="25" ht="14.25" customHeight="1">
      <c r="B25" s="65"/>
      <c r="C25" s="66" t="s">
        <v>137</v>
      </c>
      <c r="D25" s="66" t="s">
        <v>138</v>
      </c>
      <c r="E25" s="66" t="s">
        <v>139</v>
      </c>
      <c r="F25" s="66" t="s">
        <v>140</v>
      </c>
      <c r="G25" s="66" t="s">
        <v>141</v>
      </c>
      <c r="H25" s="47"/>
      <c r="I25" s="2"/>
    </row>
    <row r="26" ht="14.25" customHeight="1">
      <c r="B26" s="81" t="s">
        <v>142</v>
      </c>
      <c r="C26" s="68"/>
      <c r="D26" s="68"/>
      <c r="E26" s="68"/>
      <c r="F26" s="68"/>
      <c r="G26" s="68"/>
      <c r="H26" s="47"/>
      <c r="I26" s="69">
        <f>IF(C26="x","5")+IF(D26="x","3")+IF(E26="x", "1")+IF(F26="x", "0")+IF(G26="x", "-2")</f>
        <v>0</v>
      </c>
    </row>
    <row r="27" ht="14.25" customHeight="1">
      <c r="B27" s="69"/>
      <c r="C27" s="73" t="s">
        <v>143</v>
      </c>
      <c r="D27" s="73"/>
      <c r="E27" s="73" t="s">
        <v>144</v>
      </c>
      <c r="F27" s="73"/>
      <c r="G27" s="73" t="s">
        <v>145</v>
      </c>
      <c r="H27" s="47"/>
      <c r="I27" s="2"/>
    </row>
    <row r="28" ht="14.25" customHeight="1">
      <c r="B28" s="81" t="s">
        <v>146</v>
      </c>
      <c r="C28" s="68"/>
      <c r="D28" s="68"/>
      <c r="E28" s="68"/>
      <c r="F28" s="68"/>
      <c r="G28" s="68"/>
      <c r="H28" s="47"/>
      <c r="I28" s="69">
        <f>IF(C28="x","5")+IF(D28="x","4")+IF(E28="x", "3")+IF(F28="x", "2")+IF(G28="x", "1")</f>
        <v>0</v>
      </c>
    </row>
    <row r="29" ht="14.25" customHeight="1">
      <c r="B29" s="69"/>
      <c r="C29" s="73" t="s">
        <v>147</v>
      </c>
      <c r="D29" s="73" t="s">
        <v>148</v>
      </c>
      <c r="E29" s="73" t="s">
        <v>149</v>
      </c>
      <c r="F29" s="82" t="s">
        <v>150</v>
      </c>
      <c r="G29" s="73" t="s">
        <v>151</v>
      </c>
      <c r="H29" s="47"/>
      <c r="I29" s="2"/>
    </row>
    <row r="30" ht="14.25" customHeight="1">
      <c r="B30" s="81" t="s">
        <v>152</v>
      </c>
      <c r="C30" s="68"/>
      <c r="D30" s="68"/>
      <c r="E30" s="68"/>
      <c r="F30" s="68"/>
      <c r="G30" s="68"/>
      <c r="H30" s="47"/>
      <c r="I30" s="69">
        <f>IF(C30="x","5")+IF(D30="x","2.5")+IF(E30="x", "0")+IF(F30="x", "-1")+IF(G30="x", "-3")</f>
        <v>0</v>
      </c>
    </row>
    <row r="31" ht="14.25" customHeight="1">
      <c r="B31" s="69"/>
      <c r="C31" s="73" t="s">
        <v>153</v>
      </c>
      <c r="D31" s="73" t="s">
        <v>154</v>
      </c>
      <c r="E31" s="73" t="s">
        <v>155</v>
      </c>
      <c r="F31" s="73" t="s">
        <v>156</v>
      </c>
      <c r="G31" s="73" t="s">
        <v>157</v>
      </c>
      <c r="H31" s="47"/>
      <c r="I31" s="2"/>
    </row>
    <row r="32" ht="14.25" customHeight="1">
      <c r="B32" s="83" t="s">
        <v>158</v>
      </c>
      <c r="C32" s="68"/>
      <c r="D32" s="68"/>
      <c r="E32" s="68"/>
      <c r="F32" s="68"/>
      <c r="G32" s="68"/>
      <c r="H32" s="47"/>
      <c r="I32" s="69">
        <f>IF(C32="x","5")+IF(D32="x","3")+IF(E32="x", "2")+IF(F32="x", "0")+IF(G32="x", "-1")</f>
        <v>0</v>
      </c>
    </row>
    <row r="33" ht="14.25" customHeight="1">
      <c r="B33" s="69"/>
      <c r="C33" s="73" t="s">
        <v>159</v>
      </c>
      <c r="D33" s="73" t="s">
        <v>160</v>
      </c>
      <c r="E33" s="73" t="s">
        <v>161</v>
      </c>
      <c r="F33" s="73" t="s">
        <v>162</v>
      </c>
      <c r="G33" s="73" t="s">
        <v>163</v>
      </c>
      <c r="H33" s="47"/>
      <c r="I33" s="2"/>
    </row>
    <row r="34" ht="14.25" customHeight="1">
      <c r="B34" s="81" t="s">
        <v>164</v>
      </c>
      <c r="C34" s="68"/>
      <c r="D34" s="68"/>
      <c r="E34" s="84"/>
      <c r="F34" s="68"/>
      <c r="G34" s="68"/>
      <c r="H34" s="47"/>
      <c r="I34" s="69">
        <f>IF(C34="x","7.5")+IF(D34="x","6")+IF(E34="x", "4.5")+IF(F34="x", "3")+IF(G34="x", "-1")</f>
        <v>0</v>
      </c>
    </row>
    <row r="35" ht="14.25" customHeight="1">
      <c r="B35" s="69"/>
      <c r="C35" s="73" t="s">
        <v>165</v>
      </c>
      <c r="D35" s="73" t="s">
        <v>166</v>
      </c>
      <c r="E35" s="73" t="s">
        <v>167</v>
      </c>
      <c r="F35" s="73" t="s">
        <v>168</v>
      </c>
      <c r="G35" s="73" t="s">
        <v>169</v>
      </c>
      <c r="H35" s="47"/>
      <c r="I35" s="2"/>
    </row>
    <row r="36" ht="14.25" customHeight="1">
      <c r="B36" s="85" t="s">
        <v>170</v>
      </c>
      <c r="C36" s="79"/>
      <c r="D36" s="79"/>
      <c r="E36" s="79"/>
      <c r="F36" s="79"/>
      <c r="G36" s="79"/>
      <c r="H36" s="47"/>
      <c r="I36" s="69">
        <f>IF(C36="x","7.5")+IF(D36="x","6")+IF(E36="x", "4.5")+IF(F36="x", "3")+IF(G36="x", "1.5")</f>
        <v>0</v>
      </c>
    </row>
    <row r="37" ht="14.25" customHeight="1">
      <c r="A37" s="86" t="s">
        <v>171</v>
      </c>
      <c r="B37" s="44"/>
      <c r="C37" s="44"/>
      <c r="D37" s="44"/>
      <c r="E37" s="44"/>
      <c r="F37" s="44"/>
      <c r="G37" s="45"/>
      <c r="H37" s="47"/>
      <c r="I37" s="2"/>
    </row>
    <row r="38" ht="14.25" customHeight="1">
      <c r="B38" s="65"/>
      <c r="C38" s="66" t="s">
        <v>172</v>
      </c>
      <c r="D38" s="66" t="s">
        <v>173</v>
      </c>
      <c r="E38" s="66" t="s">
        <v>174</v>
      </c>
      <c r="F38" s="66" t="s">
        <v>175</v>
      </c>
      <c r="G38" s="66" t="s">
        <v>176</v>
      </c>
      <c r="H38" s="47"/>
      <c r="I38" s="2"/>
    </row>
    <row r="39" ht="14.25" customHeight="1">
      <c r="B39" s="87" t="s">
        <v>177</v>
      </c>
      <c r="C39" s="68"/>
      <c r="D39" s="68"/>
      <c r="E39" s="68"/>
      <c r="F39" s="68"/>
      <c r="G39" s="68" t="s">
        <v>87</v>
      </c>
      <c r="H39" s="47"/>
      <c r="I39" s="69">
        <f>IF(C39="x","5")+IF(D39="x","4")+IF(E39="x", "3")+IF(F39="x", "2")+IF(G39="x", "1")</f>
        <v>1</v>
      </c>
    </row>
    <row r="40" ht="14.25" customHeight="1">
      <c r="B40" s="69"/>
      <c r="C40" s="73" t="s">
        <v>178</v>
      </c>
      <c r="D40" s="73" t="s">
        <v>179</v>
      </c>
      <c r="E40" s="73" t="s">
        <v>180</v>
      </c>
      <c r="F40" s="73" t="s">
        <v>181</v>
      </c>
      <c r="G40" s="73" t="s">
        <v>182</v>
      </c>
      <c r="H40" s="47"/>
      <c r="I40" s="2"/>
    </row>
    <row r="41" ht="14.25" customHeight="1">
      <c r="B41" s="87" t="s">
        <v>183</v>
      </c>
      <c r="C41" s="68" t="s">
        <v>87</v>
      </c>
      <c r="D41" s="68"/>
      <c r="E41" s="68"/>
      <c r="F41" s="68"/>
      <c r="G41" s="68"/>
      <c r="H41" s="47"/>
      <c r="I41" s="69">
        <f>IF(C41="x","7.5")+IF(D41="x","6")+IF(E41="x", "4.5")+IF(F41="x", "3")+IF(G41="x", "1.5")</f>
        <v>7.5</v>
      </c>
    </row>
    <row r="42" ht="14.25" customHeight="1">
      <c r="B42" s="69"/>
      <c r="C42" s="73" t="s">
        <v>184</v>
      </c>
      <c r="D42" s="73" t="s">
        <v>185</v>
      </c>
      <c r="E42" s="73" t="s">
        <v>186</v>
      </c>
      <c r="F42" s="73" t="s">
        <v>187</v>
      </c>
      <c r="G42" s="73" t="s">
        <v>188</v>
      </c>
      <c r="H42" s="47"/>
      <c r="I42" s="2"/>
    </row>
    <row r="43" ht="14.25" customHeight="1">
      <c r="B43" s="88" t="s">
        <v>189</v>
      </c>
      <c r="C43" s="68"/>
      <c r="D43" s="68" t="s">
        <v>87</v>
      </c>
      <c r="E43" s="68"/>
      <c r="F43" s="68"/>
      <c r="G43" s="68"/>
      <c r="H43" s="47"/>
      <c r="I43" s="69">
        <f>IF(C43="x","7.5")+IF(D43="x","6")+IF(E43="x", "4.5")+IF(F43="x", "3")+IF(G43="x", "1.5")</f>
        <v>6</v>
      </c>
    </row>
    <row r="44" ht="14.25" customHeight="1">
      <c r="B44" s="69"/>
      <c r="C44" s="73" t="s">
        <v>190</v>
      </c>
      <c r="D44" s="73" t="s">
        <v>191</v>
      </c>
      <c r="E44" s="73" t="s">
        <v>192</v>
      </c>
      <c r="F44" s="73" t="s">
        <v>193</v>
      </c>
      <c r="G44" s="73" t="s">
        <v>194</v>
      </c>
      <c r="H44" s="47"/>
      <c r="I44" s="2"/>
    </row>
    <row r="45" ht="14.25" customHeight="1">
      <c r="B45" s="87" t="s">
        <v>195</v>
      </c>
      <c r="C45" s="68"/>
      <c r="D45" s="68" t="s">
        <v>87</v>
      </c>
      <c r="E45" s="68"/>
      <c r="F45" s="68"/>
      <c r="G45" s="68"/>
      <c r="H45" s="47"/>
      <c r="I45" s="69">
        <f>IF(C45="x","5")+IF(D45="x","4")+IF(E45="x", "3")+IF(F45="x", "2")+IF(G45="x", "1")</f>
        <v>4</v>
      </c>
    </row>
    <row r="46" ht="14.25" customHeight="1">
      <c r="B46" s="69"/>
      <c r="C46" s="73" t="s">
        <v>196</v>
      </c>
      <c r="D46" s="73" t="s">
        <v>197</v>
      </c>
      <c r="E46" s="73" t="s">
        <v>198</v>
      </c>
      <c r="F46" s="73" t="s">
        <v>199</v>
      </c>
      <c r="G46" s="73" t="s">
        <v>200</v>
      </c>
      <c r="H46" s="47"/>
      <c r="I46" s="2"/>
    </row>
    <row r="47" ht="14.25" customHeight="1">
      <c r="B47" s="87" t="s">
        <v>201</v>
      </c>
      <c r="C47" s="68" t="s">
        <v>87</v>
      </c>
      <c r="D47" s="68"/>
      <c r="E47" s="68"/>
      <c r="F47" s="68"/>
      <c r="G47" s="68"/>
      <c r="H47" s="47"/>
      <c r="I47" s="69">
        <f>IF(C47="x","10")+IF(D47="x","8")+IF(E47="x", "6")+IF(F47="x", "4")+IF(G47="x", "2")</f>
        <v>10</v>
      </c>
    </row>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3">
    <mergeCell ref="J2:J3"/>
    <mergeCell ref="K7:N7"/>
    <mergeCell ref="K8:N12"/>
    <mergeCell ref="K13:N18"/>
    <mergeCell ref="A24:G24"/>
    <mergeCell ref="A37:G37"/>
    <mergeCell ref="A1:C1"/>
    <mergeCell ref="D1:F1"/>
    <mergeCell ref="A2:C3"/>
    <mergeCell ref="D2:F3"/>
    <mergeCell ref="G2:G3"/>
    <mergeCell ref="I2:I3"/>
    <mergeCell ref="A5:G5"/>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32.57"/>
    <col customWidth="1" min="3" max="3" width="34.29"/>
    <col customWidth="1" min="4" max="4" width="33.43"/>
    <col customWidth="1" min="5" max="5" width="30.0"/>
    <col customWidth="1" min="6" max="6" width="31.0"/>
    <col customWidth="1" min="7" max="7" width="35.86"/>
    <col customWidth="1" min="8" max="8" width="2.29"/>
    <col customWidth="1" min="9" max="9" width="19.0"/>
    <col customWidth="1" min="10" max="10" width="21.86"/>
    <col customWidth="1" min="11" max="26" width="8.71"/>
  </cols>
  <sheetData>
    <row r="1" ht="14.25" customHeight="1">
      <c r="A1" s="43" t="s">
        <v>67</v>
      </c>
      <c r="B1" s="44"/>
      <c r="C1" s="45"/>
      <c r="D1" s="43" t="s">
        <v>68</v>
      </c>
      <c r="E1" s="44"/>
      <c r="F1" s="45"/>
      <c r="G1" s="46" t="s">
        <v>69</v>
      </c>
      <c r="H1" s="47"/>
      <c r="I1" s="48" t="s">
        <v>70</v>
      </c>
      <c r="J1" s="49" t="s">
        <v>71</v>
      </c>
    </row>
    <row r="2" ht="14.25" customHeight="1">
      <c r="A2" s="50" t="s">
        <v>204</v>
      </c>
      <c r="B2" s="51"/>
      <c r="C2" s="52"/>
      <c r="D2" s="53"/>
      <c r="E2" s="51"/>
      <c r="F2" s="52"/>
      <c r="G2" s="89">
        <f>Summary!E10</f>
        <v>819</v>
      </c>
      <c r="H2" s="47"/>
      <c r="I2" s="55">
        <f>SUM(I7:I49)</f>
        <v>80</v>
      </c>
      <c r="J2" s="56">
        <v>100.0</v>
      </c>
    </row>
    <row r="3" ht="14.25" customHeight="1">
      <c r="A3" s="57"/>
      <c r="B3" s="58"/>
      <c r="C3" s="59"/>
      <c r="D3" s="57"/>
      <c r="E3" s="58"/>
      <c r="F3" s="59"/>
      <c r="G3" s="57"/>
      <c r="H3" s="47"/>
      <c r="I3" s="57"/>
      <c r="J3" s="60"/>
    </row>
    <row r="4" ht="14.25" customHeight="1">
      <c r="B4" s="61" t="s">
        <v>73</v>
      </c>
      <c r="C4" s="61" t="s">
        <v>74</v>
      </c>
      <c r="D4" s="61" t="s">
        <v>75</v>
      </c>
      <c r="E4" s="61" t="s">
        <v>76</v>
      </c>
      <c r="F4" s="61" t="s">
        <v>77</v>
      </c>
      <c r="G4" s="61" t="s">
        <v>78</v>
      </c>
      <c r="H4" s="62"/>
      <c r="I4" s="63" t="s">
        <v>79</v>
      </c>
    </row>
    <row r="5" ht="14.25" customHeight="1">
      <c r="A5" s="64" t="s">
        <v>80</v>
      </c>
      <c r="B5" s="44"/>
      <c r="C5" s="44"/>
      <c r="D5" s="44"/>
      <c r="E5" s="44"/>
      <c r="F5" s="44"/>
      <c r="G5" s="45"/>
      <c r="H5" s="62"/>
      <c r="I5" s="5"/>
    </row>
    <row r="6" ht="14.25" customHeight="1">
      <c r="B6" s="65"/>
      <c r="C6" s="66" t="s">
        <v>81</v>
      </c>
      <c r="D6" s="66" t="s">
        <v>82</v>
      </c>
      <c r="E6" s="66" t="s">
        <v>83</v>
      </c>
      <c r="F6" s="66" t="s">
        <v>84</v>
      </c>
      <c r="G6" s="66" t="s">
        <v>85</v>
      </c>
      <c r="H6" s="47"/>
    </row>
    <row r="7" ht="14.25" customHeight="1">
      <c r="B7" s="67" t="s">
        <v>86</v>
      </c>
      <c r="C7" s="68" t="s">
        <v>87</v>
      </c>
      <c r="D7" s="68"/>
      <c r="E7" s="68"/>
      <c r="F7" s="68"/>
      <c r="G7" s="68"/>
      <c r="H7" s="47"/>
      <c r="I7" s="69">
        <f>IF(C7="x","5")+IF(D7="x","4")+IF(E7="x", "3")+IF(F7="x", "2")+IF(G7="x", "1")</f>
        <v>5</v>
      </c>
      <c r="K7" s="70" t="s">
        <v>88</v>
      </c>
      <c r="L7" s="71"/>
      <c r="M7" s="71"/>
      <c r="N7" s="72"/>
    </row>
    <row r="8" ht="14.25" customHeight="1">
      <c r="B8" s="69"/>
      <c r="C8" s="73" t="s">
        <v>89</v>
      </c>
      <c r="D8" s="73" t="s">
        <v>90</v>
      </c>
      <c r="E8" s="73" t="s">
        <v>91</v>
      </c>
      <c r="F8" s="73" t="s">
        <v>92</v>
      </c>
      <c r="G8" s="73" t="s">
        <v>93</v>
      </c>
      <c r="H8" s="47"/>
      <c r="I8" s="2"/>
      <c r="K8" s="74" t="s">
        <v>94</v>
      </c>
      <c r="L8" s="51"/>
      <c r="M8" s="51"/>
      <c r="N8" s="52"/>
    </row>
    <row r="9" ht="14.25" customHeight="1">
      <c r="B9" s="67" t="s">
        <v>205</v>
      </c>
      <c r="C9" s="68" t="s">
        <v>87</v>
      </c>
      <c r="D9" s="68"/>
      <c r="E9" s="68"/>
      <c r="F9" s="68"/>
      <c r="G9" s="68"/>
      <c r="H9" s="47"/>
      <c r="I9" s="69">
        <f>IF(C9="x","10")+IF(D9="x","8")+IF(E9="x", "6")+IF(F9="x", "4")+IF(G9="x", "2")</f>
        <v>10</v>
      </c>
      <c r="K9" s="75"/>
      <c r="N9" s="76"/>
    </row>
    <row r="10" ht="14.25" customHeight="1">
      <c r="B10" s="68"/>
      <c r="C10" s="73" t="s">
        <v>96</v>
      </c>
      <c r="D10" s="73" t="s">
        <v>97</v>
      </c>
      <c r="E10" s="73" t="s">
        <v>98</v>
      </c>
      <c r="F10" s="73" t="s">
        <v>99</v>
      </c>
      <c r="G10" s="73" t="s">
        <v>100</v>
      </c>
      <c r="H10" s="47"/>
      <c r="I10" s="2"/>
      <c r="K10" s="75"/>
      <c r="N10" s="76"/>
    </row>
    <row r="11" ht="14.25" customHeight="1">
      <c r="B11" s="77" t="s">
        <v>101</v>
      </c>
      <c r="C11" s="68"/>
      <c r="D11" s="68"/>
      <c r="E11" s="68"/>
      <c r="F11" s="68" t="s">
        <v>87</v>
      </c>
      <c r="G11" s="68"/>
      <c r="H11" s="47"/>
      <c r="I11" s="69">
        <f>IF(C11="x","7.5")+IF(D11="x","6")+IF(E11="x", "4.5")+IF(F11="x", "3")+IF(G11="x", "1.5")</f>
        <v>3</v>
      </c>
      <c r="K11" s="75"/>
      <c r="N11" s="76"/>
    </row>
    <row r="12" ht="14.25" customHeight="1">
      <c r="B12" s="68"/>
      <c r="C12" s="73" t="s">
        <v>102</v>
      </c>
      <c r="D12" s="73" t="s">
        <v>103</v>
      </c>
      <c r="E12" s="73" t="s">
        <v>104</v>
      </c>
      <c r="F12" s="73" t="s">
        <v>105</v>
      </c>
      <c r="G12" s="73">
        <v>0.0</v>
      </c>
      <c r="H12" s="47"/>
      <c r="I12" s="2"/>
      <c r="K12" s="57"/>
      <c r="L12" s="58"/>
      <c r="M12" s="58"/>
      <c r="N12" s="59"/>
    </row>
    <row r="13" ht="14.25" customHeight="1">
      <c r="B13" s="77" t="s">
        <v>106</v>
      </c>
      <c r="C13" s="68"/>
      <c r="D13" s="68"/>
      <c r="E13" s="68" t="s">
        <v>87</v>
      </c>
      <c r="F13" s="68"/>
      <c r="G13" s="68"/>
      <c r="H13" s="47"/>
      <c r="I13" s="69">
        <f>IF(C13="x","7.5")+IF(D13="x","6")+IF(E13="x", "4.5")+IF(F13="x", "3")+IF(G13="x", "1.5")</f>
        <v>4.5</v>
      </c>
      <c r="K13" s="53" t="s">
        <v>107</v>
      </c>
      <c r="L13" s="51"/>
      <c r="M13" s="51"/>
      <c r="N13" s="52"/>
    </row>
    <row r="14" ht="14.25" customHeight="1">
      <c r="B14" s="69"/>
      <c r="C14" s="73" t="s">
        <v>203</v>
      </c>
      <c r="D14" s="73" t="s">
        <v>109</v>
      </c>
      <c r="E14" s="73" t="s">
        <v>110</v>
      </c>
      <c r="F14" s="73" t="s">
        <v>111</v>
      </c>
      <c r="G14" s="73" t="s">
        <v>112</v>
      </c>
      <c r="H14" s="47"/>
      <c r="I14" s="2"/>
      <c r="K14" s="75"/>
      <c r="N14" s="76"/>
    </row>
    <row r="15" ht="14.25" customHeight="1">
      <c r="B15" s="67" t="s">
        <v>113</v>
      </c>
      <c r="C15" s="68" t="s">
        <v>87</v>
      </c>
      <c r="D15" s="68"/>
      <c r="E15" s="68"/>
      <c r="F15" s="68"/>
      <c r="G15" s="68"/>
      <c r="H15" s="47"/>
      <c r="I15" s="69">
        <f>IF(C15="x","5")+IF(D15="x","3")+IF(E15="x", "1")+IF(F15="x", "0")+IF(G15="x", "-2")</f>
        <v>5</v>
      </c>
      <c r="K15" s="75"/>
      <c r="N15" s="76"/>
    </row>
    <row r="16" ht="14.25" customHeight="1">
      <c r="B16" s="69"/>
      <c r="C16" s="73" t="s">
        <v>114</v>
      </c>
      <c r="D16" s="73" t="s">
        <v>115</v>
      </c>
      <c r="E16" s="73" t="s">
        <v>116</v>
      </c>
      <c r="F16" s="73" t="s">
        <v>117</v>
      </c>
      <c r="G16" s="73" t="s">
        <v>118</v>
      </c>
      <c r="H16" s="47"/>
      <c r="I16" s="2"/>
      <c r="K16" s="75"/>
      <c r="N16" s="76"/>
    </row>
    <row r="17" ht="14.25" customHeight="1">
      <c r="B17" s="67" t="s">
        <v>119</v>
      </c>
      <c r="C17" s="68" t="s">
        <v>87</v>
      </c>
      <c r="D17" s="68"/>
      <c r="E17" s="68"/>
      <c r="F17" s="68"/>
      <c r="G17" s="68"/>
      <c r="H17" s="47"/>
      <c r="I17" s="69">
        <f>IF(C17="x","5")+IF(D17="x","4")+IF(E17="x", "3")+IF(F17="x", "2")+IF(G17="x", "1")</f>
        <v>5</v>
      </c>
      <c r="K17" s="75"/>
      <c r="N17" s="76"/>
    </row>
    <row r="18" ht="14.25" customHeight="1">
      <c r="B18" s="68"/>
      <c r="C18" s="73" t="s">
        <v>120</v>
      </c>
      <c r="D18" s="73"/>
      <c r="E18" s="73" t="s">
        <v>121</v>
      </c>
      <c r="F18" s="73"/>
      <c r="G18" s="73" t="s">
        <v>122</v>
      </c>
      <c r="H18" s="47"/>
      <c r="I18" s="2"/>
      <c r="K18" s="57"/>
      <c r="L18" s="58"/>
      <c r="M18" s="58"/>
      <c r="N18" s="59"/>
    </row>
    <row r="19" ht="14.25" customHeight="1">
      <c r="B19" s="77" t="s">
        <v>123</v>
      </c>
      <c r="C19" s="68" t="s">
        <v>87</v>
      </c>
      <c r="D19" s="68"/>
      <c r="E19" s="68"/>
      <c r="F19" s="68"/>
      <c r="G19" s="68"/>
      <c r="H19" s="47"/>
      <c r="I19" s="69">
        <f>IF(C19="x","10")+IF(D19="x","8")+IF(E19="x", "6")+IF(F19="x", "4")+IF(G19="x", "2")</f>
        <v>10</v>
      </c>
    </row>
    <row r="20" ht="14.25" customHeight="1">
      <c r="B20" s="68"/>
      <c r="C20" s="73" t="s">
        <v>124</v>
      </c>
      <c r="D20" s="73" t="s">
        <v>125</v>
      </c>
      <c r="E20" s="73" t="s">
        <v>126</v>
      </c>
      <c r="F20" s="73" t="s">
        <v>127</v>
      </c>
      <c r="G20" s="73" t="s">
        <v>128</v>
      </c>
      <c r="H20" s="47"/>
      <c r="I20" s="2"/>
    </row>
    <row r="21" ht="14.25" customHeight="1">
      <c r="B21" s="77" t="s">
        <v>129</v>
      </c>
      <c r="C21" s="68"/>
      <c r="D21" s="68" t="s">
        <v>87</v>
      </c>
      <c r="E21" s="68"/>
      <c r="F21" s="68"/>
      <c r="G21" s="68"/>
      <c r="H21" s="47"/>
      <c r="I21" s="69">
        <f>IF(C21="x","10")+IF(D21="x","8")+IF(E21="x", "6")+IF(F21="x", "4")+IF(G21="x", "2")</f>
        <v>8</v>
      </c>
    </row>
    <row r="22" ht="14.25" customHeight="1">
      <c r="B22" s="69"/>
      <c r="C22" s="73" t="s">
        <v>130</v>
      </c>
      <c r="D22" s="73" t="s">
        <v>131</v>
      </c>
      <c r="E22" s="73" t="s">
        <v>132</v>
      </c>
      <c r="F22" s="73" t="s">
        <v>133</v>
      </c>
      <c r="G22" s="73" t="s">
        <v>134</v>
      </c>
      <c r="H22" s="47"/>
      <c r="I22" s="2"/>
    </row>
    <row r="23" ht="14.25" customHeight="1">
      <c r="B23" s="78" t="s">
        <v>135</v>
      </c>
      <c r="C23" s="79"/>
      <c r="D23" s="79" t="s">
        <v>87</v>
      </c>
      <c r="E23" s="79"/>
      <c r="F23" s="79"/>
      <c r="G23" s="79"/>
      <c r="H23" s="47"/>
      <c r="I23" s="69">
        <f>IF(C23="x","5")+IF(D23="x","4")+IF(E23="x", "3")+IF(F23="x", "2")+IF(G23="x", "1")</f>
        <v>4</v>
      </c>
    </row>
    <row r="24" ht="14.25" customHeight="1">
      <c r="A24" s="80" t="s">
        <v>136</v>
      </c>
      <c r="B24" s="44"/>
      <c r="C24" s="44"/>
      <c r="D24" s="44"/>
      <c r="E24" s="44"/>
      <c r="F24" s="44"/>
      <c r="G24" s="45"/>
      <c r="H24" s="47"/>
      <c r="I24" s="2"/>
    </row>
    <row r="25" ht="14.25" customHeight="1">
      <c r="B25" s="65"/>
      <c r="C25" s="66" t="s">
        <v>137</v>
      </c>
      <c r="D25" s="66" t="s">
        <v>138</v>
      </c>
      <c r="E25" s="66" t="s">
        <v>139</v>
      </c>
      <c r="F25" s="66" t="s">
        <v>140</v>
      </c>
      <c r="G25" s="66" t="s">
        <v>141</v>
      </c>
      <c r="H25" s="47"/>
      <c r="I25" s="2"/>
    </row>
    <row r="26" ht="14.25" customHeight="1">
      <c r="B26" s="81" t="s">
        <v>142</v>
      </c>
      <c r="C26" s="68"/>
      <c r="D26" s="68"/>
      <c r="E26" s="68"/>
      <c r="F26" s="68"/>
      <c r="G26" s="68"/>
      <c r="H26" s="47"/>
      <c r="I26" s="69">
        <f>IF(C26="x","5")+IF(D26="x","3")+IF(E26="x", "1")+IF(F26="x", "0")+IF(G26="x", "-2")</f>
        <v>0</v>
      </c>
    </row>
    <row r="27" ht="14.25" customHeight="1">
      <c r="B27" s="69"/>
      <c r="C27" s="73" t="s">
        <v>143</v>
      </c>
      <c r="D27" s="73"/>
      <c r="E27" s="73" t="s">
        <v>144</v>
      </c>
      <c r="F27" s="73"/>
      <c r="G27" s="73" t="s">
        <v>145</v>
      </c>
      <c r="H27" s="47"/>
      <c r="I27" s="2"/>
    </row>
    <row r="28" ht="14.25" customHeight="1">
      <c r="B28" s="81" t="s">
        <v>146</v>
      </c>
      <c r="C28" s="68"/>
      <c r="D28" s="68"/>
      <c r="E28" s="68"/>
      <c r="F28" s="68"/>
      <c r="G28" s="68"/>
      <c r="H28" s="47"/>
      <c r="I28" s="69">
        <f>IF(C28="x","5")+IF(D28="x","4")+IF(E28="x", "3")+IF(F28="x", "2")+IF(G28="x", "1")</f>
        <v>0</v>
      </c>
    </row>
    <row r="29" ht="14.25" customHeight="1">
      <c r="B29" s="69"/>
      <c r="C29" s="73" t="s">
        <v>147</v>
      </c>
      <c r="D29" s="73" t="s">
        <v>148</v>
      </c>
      <c r="E29" s="73" t="s">
        <v>149</v>
      </c>
      <c r="F29" s="82" t="s">
        <v>150</v>
      </c>
      <c r="G29" s="73" t="s">
        <v>151</v>
      </c>
      <c r="H29" s="47"/>
      <c r="I29" s="2"/>
    </row>
    <row r="30" ht="14.25" customHeight="1">
      <c r="B30" s="81" t="s">
        <v>152</v>
      </c>
      <c r="C30" s="68"/>
      <c r="D30" s="68"/>
      <c r="E30" s="68"/>
      <c r="F30" s="68"/>
      <c r="G30" s="68"/>
      <c r="H30" s="47"/>
      <c r="I30" s="69">
        <f>IF(C30="x","5")+IF(D30="x","2.5")+IF(E30="x", "0")+IF(F30="x", "-1")+IF(G30="x", "-3")</f>
        <v>0</v>
      </c>
    </row>
    <row r="31" ht="14.25" customHeight="1">
      <c r="B31" s="69"/>
      <c r="C31" s="73" t="s">
        <v>153</v>
      </c>
      <c r="D31" s="73" t="s">
        <v>154</v>
      </c>
      <c r="E31" s="73" t="s">
        <v>155</v>
      </c>
      <c r="F31" s="73" t="s">
        <v>156</v>
      </c>
      <c r="G31" s="73" t="s">
        <v>157</v>
      </c>
      <c r="H31" s="47"/>
      <c r="I31" s="2"/>
    </row>
    <row r="32" ht="14.25" customHeight="1">
      <c r="B32" s="83" t="s">
        <v>158</v>
      </c>
      <c r="C32" s="68"/>
      <c r="D32" s="68"/>
      <c r="E32" s="68"/>
      <c r="F32" s="68"/>
      <c r="G32" s="68"/>
      <c r="H32" s="47"/>
      <c r="I32" s="69">
        <f>IF(C32="x","5")+IF(D32="x","3")+IF(E32="x", "2")+IF(F32="x", "0")+IF(G32="x", "-1")</f>
        <v>0</v>
      </c>
    </row>
    <row r="33" ht="14.25" customHeight="1">
      <c r="B33" s="69"/>
      <c r="C33" s="73" t="s">
        <v>159</v>
      </c>
      <c r="D33" s="73" t="s">
        <v>160</v>
      </c>
      <c r="E33" s="73" t="s">
        <v>161</v>
      </c>
      <c r="F33" s="73" t="s">
        <v>162</v>
      </c>
      <c r="G33" s="73" t="s">
        <v>163</v>
      </c>
      <c r="H33" s="47"/>
      <c r="I33" s="2"/>
    </row>
    <row r="34" ht="14.25" customHeight="1">
      <c r="B34" s="81" t="s">
        <v>164</v>
      </c>
      <c r="C34" s="68"/>
      <c r="D34" s="68"/>
      <c r="E34" s="84"/>
      <c r="F34" s="68"/>
      <c r="G34" s="68"/>
      <c r="H34" s="47"/>
      <c r="I34" s="69">
        <f>IF(C34="x","7.5")+IF(D34="x","6")+IF(E34="x", "4.5")+IF(F34="x", "3")+IF(G34="x", "-1")</f>
        <v>0</v>
      </c>
    </row>
    <row r="35" ht="14.25" customHeight="1">
      <c r="B35" s="69"/>
      <c r="C35" s="73" t="s">
        <v>165</v>
      </c>
      <c r="D35" s="73" t="s">
        <v>166</v>
      </c>
      <c r="E35" s="73" t="s">
        <v>167</v>
      </c>
      <c r="F35" s="73" t="s">
        <v>168</v>
      </c>
      <c r="G35" s="73" t="s">
        <v>169</v>
      </c>
      <c r="H35" s="47"/>
      <c r="I35" s="2"/>
    </row>
    <row r="36" ht="14.25" customHeight="1">
      <c r="B36" s="85" t="s">
        <v>170</v>
      </c>
      <c r="C36" s="79"/>
      <c r="D36" s="79"/>
      <c r="E36" s="79"/>
      <c r="F36" s="79"/>
      <c r="G36" s="79"/>
      <c r="H36" s="47"/>
      <c r="I36" s="69">
        <f>IF(C36="x","7.5")+IF(D36="x","6")+IF(E36="x", "4.5")+IF(F36="x", "3")+IF(G36="x", "1.5")</f>
        <v>0</v>
      </c>
    </row>
    <row r="37" ht="14.25" customHeight="1">
      <c r="A37" s="86" t="s">
        <v>171</v>
      </c>
      <c r="B37" s="44"/>
      <c r="C37" s="44"/>
      <c r="D37" s="44"/>
      <c r="E37" s="44"/>
      <c r="F37" s="44"/>
      <c r="G37" s="45"/>
      <c r="H37" s="47"/>
      <c r="I37" s="2"/>
    </row>
    <row r="38" ht="14.25" customHeight="1">
      <c r="B38" s="65"/>
      <c r="C38" s="66" t="s">
        <v>172</v>
      </c>
      <c r="D38" s="66" t="s">
        <v>173</v>
      </c>
      <c r="E38" s="66" t="s">
        <v>174</v>
      </c>
      <c r="F38" s="66" t="s">
        <v>175</v>
      </c>
      <c r="G38" s="66" t="s">
        <v>176</v>
      </c>
      <c r="H38" s="47"/>
      <c r="I38" s="2"/>
    </row>
    <row r="39" ht="14.25" customHeight="1">
      <c r="B39" s="87" t="s">
        <v>177</v>
      </c>
      <c r="C39" s="68"/>
      <c r="D39" s="68"/>
      <c r="E39" s="68"/>
      <c r="F39" s="68"/>
      <c r="G39" s="68" t="s">
        <v>87</v>
      </c>
      <c r="H39" s="47"/>
      <c r="I39" s="69">
        <f>IF(C39="x","5")+IF(D39="x","4")+IF(E39="x", "3")+IF(F39="x", "2")+IF(G39="x", "1")</f>
        <v>1</v>
      </c>
    </row>
    <row r="40" ht="14.25" customHeight="1">
      <c r="B40" s="69"/>
      <c r="C40" s="73" t="s">
        <v>178</v>
      </c>
      <c r="D40" s="73" t="s">
        <v>179</v>
      </c>
      <c r="E40" s="73" t="s">
        <v>180</v>
      </c>
      <c r="F40" s="73" t="s">
        <v>181</v>
      </c>
      <c r="G40" s="73" t="s">
        <v>182</v>
      </c>
      <c r="H40" s="47"/>
      <c r="I40" s="2"/>
    </row>
    <row r="41" ht="14.25" customHeight="1">
      <c r="B41" s="87" t="s">
        <v>183</v>
      </c>
      <c r="C41" s="68"/>
      <c r="D41" s="68"/>
      <c r="E41" s="68" t="s">
        <v>87</v>
      </c>
      <c r="F41" s="68"/>
      <c r="G41" s="68"/>
      <c r="H41" s="47"/>
      <c r="I41" s="69">
        <f>IF(C41="x","7.5")+IF(D41="x","6")+IF(E41="x", "4.5")+IF(F41="x", "3")+IF(G41="x", "1.5")</f>
        <v>4.5</v>
      </c>
    </row>
    <row r="42" ht="14.25" customHeight="1">
      <c r="B42" s="69"/>
      <c r="C42" s="73" t="s">
        <v>184</v>
      </c>
      <c r="D42" s="73" t="s">
        <v>185</v>
      </c>
      <c r="E42" s="73" t="s">
        <v>186</v>
      </c>
      <c r="F42" s="73" t="s">
        <v>187</v>
      </c>
      <c r="G42" s="73" t="s">
        <v>188</v>
      </c>
      <c r="H42" s="47"/>
      <c r="I42" s="2"/>
    </row>
    <row r="43" ht="14.25" customHeight="1">
      <c r="B43" s="88" t="s">
        <v>189</v>
      </c>
      <c r="C43" s="68"/>
      <c r="D43" s="68" t="s">
        <v>87</v>
      </c>
      <c r="E43" s="68"/>
      <c r="F43" s="68"/>
      <c r="G43" s="68"/>
      <c r="H43" s="47"/>
      <c r="I43" s="69">
        <f>IF(C43="x","7.5")+IF(D43="x","6")+IF(E43="x", "4.5")+IF(F43="x", "3")+IF(G43="x", "1.5")</f>
        <v>6</v>
      </c>
    </row>
    <row r="44" ht="14.25" customHeight="1">
      <c r="B44" s="69"/>
      <c r="C44" s="73" t="s">
        <v>190</v>
      </c>
      <c r="D44" s="73" t="s">
        <v>191</v>
      </c>
      <c r="E44" s="73" t="s">
        <v>192</v>
      </c>
      <c r="F44" s="73" t="s">
        <v>193</v>
      </c>
      <c r="G44" s="73" t="s">
        <v>194</v>
      </c>
      <c r="H44" s="47"/>
      <c r="I44" s="2"/>
    </row>
    <row r="45" ht="14.25" customHeight="1">
      <c r="B45" s="87" t="s">
        <v>195</v>
      </c>
      <c r="C45" s="68"/>
      <c r="D45" s="68" t="s">
        <v>87</v>
      </c>
      <c r="E45" s="68"/>
      <c r="F45" s="68"/>
      <c r="G45" s="68"/>
      <c r="H45" s="47"/>
      <c r="I45" s="69">
        <f>IF(C45="x","5")+IF(D45="x","4")+IF(E45="x", "3")+IF(F45="x", "2")+IF(G45="x", "1")</f>
        <v>4</v>
      </c>
    </row>
    <row r="46" ht="14.25" customHeight="1">
      <c r="B46" s="69"/>
      <c r="C46" s="73" t="s">
        <v>196</v>
      </c>
      <c r="D46" s="73" t="s">
        <v>197</v>
      </c>
      <c r="E46" s="73" t="s">
        <v>198</v>
      </c>
      <c r="F46" s="73" t="s">
        <v>199</v>
      </c>
      <c r="G46" s="73" t="s">
        <v>200</v>
      </c>
      <c r="H46" s="47"/>
      <c r="I46" s="2"/>
    </row>
    <row r="47" ht="14.25" customHeight="1">
      <c r="B47" s="87" t="s">
        <v>201</v>
      </c>
      <c r="C47" s="68" t="s">
        <v>87</v>
      </c>
      <c r="D47" s="68"/>
      <c r="E47" s="68"/>
      <c r="F47" s="68"/>
      <c r="G47" s="68"/>
      <c r="H47" s="47"/>
      <c r="I47" s="69">
        <f>IF(C47="x","10")+IF(D47="x","8")+IF(E47="x", "6")+IF(F47="x", "4")+IF(G47="x", "2")</f>
        <v>10</v>
      </c>
    </row>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3">
    <mergeCell ref="J2:J3"/>
    <mergeCell ref="K7:N7"/>
    <mergeCell ref="K8:N12"/>
    <mergeCell ref="K13:N18"/>
    <mergeCell ref="A24:G24"/>
    <mergeCell ref="A37:G37"/>
    <mergeCell ref="A1:C1"/>
    <mergeCell ref="D1:F1"/>
    <mergeCell ref="A2:C3"/>
    <mergeCell ref="D2:F3"/>
    <mergeCell ref="G2:G3"/>
    <mergeCell ref="I2:I3"/>
    <mergeCell ref="A5:G5"/>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32.57"/>
    <col customWidth="1" min="3" max="3" width="34.29"/>
    <col customWidth="1" min="4" max="4" width="33.43"/>
    <col customWidth="1" min="5" max="5" width="30.0"/>
    <col customWidth="1" min="6" max="6" width="31.0"/>
    <col customWidth="1" min="7" max="7" width="35.86"/>
    <col customWidth="1" min="8" max="8" width="2.29"/>
    <col customWidth="1" min="9" max="9" width="19.0"/>
    <col customWidth="1" min="10" max="10" width="21.86"/>
    <col customWidth="1" min="11" max="26" width="8.71"/>
  </cols>
  <sheetData>
    <row r="1" ht="14.25" customHeight="1">
      <c r="A1" s="43" t="s">
        <v>67</v>
      </c>
      <c r="B1" s="44"/>
      <c r="C1" s="45"/>
      <c r="D1" s="43" t="s">
        <v>68</v>
      </c>
      <c r="E1" s="44"/>
      <c r="F1" s="45"/>
      <c r="G1" s="46" t="s">
        <v>69</v>
      </c>
      <c r="H1" s="47"/>
      <c r="I1" s="48" t="s">
        <v>70</v>
      </c>
      <c r="J1" s="49" t="s">
        <v>71</v>
      </c>
    </row>
    <row r="2" ht="14.25" customHeight="1">
      <c r="A2" s="50" t="s">
        <v>206</v>
      </c>
      <c r="B2" s="51"/>
      <c r="C2" s="52"/>
      <c r="D2" s="53"/>
      <c r="E2" s="51"/>
      <c r="F2" s="52"/>
      <c r="G2" s="89">
        <f>Summary!E14</f>
        <v>701</v>
      </c>
      <c r="H2" s="47"/>
      <c r="I2" s="56">
        <f>SUM(I7:I49)</f>
        <v>66</v>
      </c>
      <c r="J2" s="56">
        <v>100.0</v>
      </c>
    </row>
    <row r="3" ht="14.25" customHeight="1">
      <c r="A3" s="57"/>
      <c r="B3" s="58"/>
      <c r="C3" s="59"/>
      <c r="D3" s="57"/>
      <c r="E3" s="58"/>
      <c r="F3" s="59"/>
      <c r="G3" s="57"/>
      <c r="H3" s="47"/>
      <c r="I3" s="60"/>
      <c r="J3" s="60"/>
    </row>
    <row r="4" ht="14.25" customHeight="1">
      <c r="B4" s="61" t="s">
        <v>73</v>
      </c>
      <c r="C4" s="61" t="s">
        <v>74</v>
      </c>
      <c r="D4" s="61" t="s">
        <v>75</v>
      </c>
      <c r="E4" s="61" t="s">
        <v>76</v>
      </c>
      <c r="F4" s="61" t="s">
        <v>77</v>
      </c>
      <c r="G4" s="61" t="s">
        <v>78</v>
      </c>
      <c r="H4" s="62"/>
      <c r="I4" s="63" t="s">
        <v>79</v>
      </c>
    </row>
    <row r="5" ht="14.25" customHeight="1">
      <c r="A5" s="64" t="s">
        <v>80</v>
      </c>
      <c r="B5" s="44"/>
      <c r="C5" s="44"/>
      <c r="D5" s="44"/>
      <c r="E5" s="44"/>
      <c r="F5" s="44"/>
      <c r="G5" s="45"/>
      <c r="H5" s="62"/>
      <c r="I5" s="5"/>
    </row>
    <row r="6" ht="14.25" customHeight="1">
      <c r="B6" s="65"/>
      <c r="C6" s="66" t="s">
        <v>81</v>
      </c>
      <c r="D6" s="66" t="s">
        <v>82</v>
      </c>
      <c r="E6" s="66" t="s">
        <v>83</v>
      </c>
      <c r="F6" s="66" t="s">
        <v>84</v>
      </c>
      <c r="G6" s="66" t="s">
        <v>85</v>
      </c>
      <c r="H6" s="47"/>
    </row>
    <row r="7" ht="14.25" customHeight="1">
      <c r="B7" s="67" t="s">
        <v>86</v>
      </c>
      <c r="C7" s="68" t="s">
        <v>87</v>
      </c>
      <c r="D7" s="68"/>
      <c r="E7" s="68"/>
      <c r="F7" s="68"/>
      <c r="G7" s="68"/>
      <c r="H7" s="47"/>
      <c r="I7" s="69">
        <f>IF(C7="x","5")+IF(D7="x","4")+IF(E7="x", "3")+IF(F7="x", "2")+IF(G7="x", "1")</f>
        <v>5</v>
      </c>
    </row>
    <row r="8" ht="14.25" customHeight="1">
      <c r="B8" s="69"/>
      <c r="C8" s="73" t="s">
        <v>89</v>
      </c>
      <c r="D8" s="73" t="s">
        <v>90</v>
      </c>
      <c r="E8" s="73" t="s">
        <v>91</v>
      </c>
      <c r="F8" s="73" t="s">
        <v>92</v>
      </c>
      <c r="G8" s="73" t="s">
        <v>93</v>
      </c>
      <c r="H8" s="47"/>
      <c r="I8" s="2"/>
    </row>
    <row r="9" ht="14.25" customHeight="1">
      <c r="B9" s="67" t="s">
        <v>95</v>
      </c>
      <c r="C9" s="68" t="s">
        <v>87</v>
      </c>
      <c r="D9" s="68"/>
      <c r="E9" s="68"/>
      <c r="F9" s="68"/>
      <c r="G9" s="68"/>
      <c r="H9" s="47"/>
      <c r="I9" s="69">
        <f>IF(C9="x","10")+IF(D9="x","8")+IF(E9="x", "6")+IF(F9="x", "4")+IF(G9="x", "2")</f>
        <v>10</v>
      </c>
    </row>
    <row r="10" ht="14.25" customHeight="1">
      <c r="B10" s="68"/>
      <c r="C10" s="73" t="s">
        <v>96</v>
      </c>
      <c r="D10" s="73" t="s">
        <v>97</v>
      </c>
      <c r="E10" s="73" t="s">
        <v>98</v>
      </c>
      <c r="F10" s="73" t="s">
        <v>99</v>
      </c>
      <c r="G10" s="73" t="s">
        <v>100</v>
      </c>
      <c r="H10" s="47"/>
      <c r="I10" s="2"/>
    </row>
    <row r="11" ht="14.25" customHeight="1">
      <c r="B11" s="77" t="s">
        <v>101</v>
      </c>
      <c r="C11" s="68"/>
      <c r="D11" s="68"/>
      <c r="E11" s="68"/>
      <c r="F11" s="68" t="s">
        <v>87</v>
      </c>
      <c r="G11" s="68"/>
      <c r="H11" s="47"/>
      <c r="I11" s="69">
        <f>IF(C11="x","7.5")+IF(D11="x","6")+IF(E11="x", "4.5")+IF(F11="x", "3")+IF(G11="x", "1.5")</f>
        <v>3</v>
      </c>
      <c r="K11" s="70" t="s">
        <v>88</v>
      </c>
      <c r="L11" s="71"/>
      <c r="M11" s="71"/>
      <c r="N11" s="72"/>
    </row>
    <row r="12" ht="14.25" customHeight="1">
      <c r="B12" s="68"/>
      <c r="C12" s="73" t="s">
        <v>102</v>
      </c>
      <c r="D12" s="73" t="s">
        <v>103</v>
      </c>
      <c r="E12" s="73" t="s">
        <v>104</v>
      </c>
      <c r="F12" s="73" t="s">
        <v>105</v>
      </c>
      <c r="G12" s="73">
        <v>0.0</v>
      </c>
      <c r="H12" s="47"/>
      <c r="I12" s="2"/>
      <c r="K12" s="74" t="s">
        <v>94</v>
      </c>
      <c r="L12" s="51"/>
      <c r="M12" s="51"/>
      <c r="N12" s="52"/>
    </row>
    <row r="13" ht="14.25" customHeight="1">
      <c r="B13" s="77" t="s">
        <v>106</v>
      </c>
      <c r="C13" s="68"/>
      <c r="D13" s="68"/>
      <c r="E13" s="68"/>
      <c r="F13" s="68" t="s">
        <v>87</v>
      </c>
      <c r="G13" s="68"/>
      <c r="H13" s="47"/>
      <c r="I13" s="69">
        <f>IF(C13="x","7.5")+IF(D13="x","6")+IF(E13="x", "4.5")+IF(F13="x", "3")+IF(G13="x", "1.5")</f>
        <v>3</v>
      </c>
      <c r="K13" s="75"/>
      <c r="N13" s="76"/>
    </row>
    <row r="14" ht="14.25" customHeight="1">
      <c r="B14" s="69"/>
      <c r="C14" s="73" t="s">
        <v>203</v>
      </c>
      <c r="D14" s="73" t="s">
        <v>109</v>
      </c>
      <c r="E14" s="73" t="s">
        <v>110</v>
      </c>
      <c r="F14" s="73" t="s">
        <v>111</v>
      </c>
      <c r="G14" s="73" t="s">
        <v>112</v>
      </c>
      <c r="H14" s="47"/>
      <c r="I14" s="2"/>
      <c r="K14" s="75"/>
      <c r="N14" s="76"/>
    </row>
    <row r="15" ht="14.25" customHeight="1">
      <c r="B15" s="67" t="s">
        <v>113</v>
      </c>
      <c r="C15" s="68"/>
      <c r="D15" s="68"/>
      <c r="E15" s="68"/>
      <c r="F15" s="68"/>
      <c r="G15" s="68" t="s">
        <v>87</v>
      </c>
      <c r="H15" s="47"/>
      <c r="I15" s="69">
        <f>IF(C15="x","5")+IF(D15="x","3")+IF(E15="x", "1")+IF(F15="x", "0")+IF(G15="x", "-2")</f>
        <v>-2</v>
      </c>
      <c r="K15" s="75"/>
      <c r="N15" s="76"/>
    </row>
    <row r="16" ht="14.25" customHeight="1">
      <c r="B16" s="69"/>
      <c r="C16" s="73" t="s">
        <v>114</v>
      </c>
      <c r="D16" s="73" t="s">
        <v>115</v>
      </c>
      <c r="E16" s="73" t="s">
        <v>116</v>
      </c>
      <c r="F16" s="73" t="s">
        <v>117</v>
      </c>
      <c r="G16" s="73" t="s">
        <v>118</v>
      </c>
      <c r="H16" s="47"/>
      <c r="I16" s="2"/>
      <c r="K16" s="57"/>
      <c r="L16" s="58"/>
      <c r="M16" s="58"/>
      <c r="N16" s="59"/>
    </row>
    <row r="17" ht="14.25" customHeight="1">
      <c r="B17" s="67" t="s">
        <v>119</v>
      </c>
      <c r="C17" s="68" t="s">
        <v>87</v>
      </c>
      <c r="D17" s="68"/>
      <c r="E17" s="68"/>
      <c r="F17" s="68"/>
      <c r="G17" s="68"/>
      <c r="H17" s="47"/>
      <c r="I17" s="69">
        <f>IF(C17="x","5")+IF(D17="x","4")+IF(E17="x", "3")+IF(F17="x", "2")+IF(G17="x", "1")</f>
        <v>5</v>
      </c>
      <c r="K17" s="53" t="s">
        <v>107</v>
      </c>
      <c r="L17" s="51"/>
      <c r="M17" s="51"/>
      <c r="N17" s="52"/>
    </row>
    <row r="18" ht="14.25" customHeight="1">
      <c r="B18" s="68"/>
      <c r="C18" s="73" t="s">
        <v>120</v>
      </c>
      <c r="D18" s="73"/>
      <c r="E18" s="73" t="s">
        <v>121</v>
      </c>
      <c r="F18" s="73"/>
      <c r="G18" s="73" t="s">
        <v>122</v>
      </c>
      <c r="H18" s="47"/>
      <c r="I18" s="2"/>
      <c r="K18" s="75"/>
      <c r="N18" s="76"/>
    </row>
    <row r="19" ht="14.25" customHeight="1">
      <c r="B19" s="77" t="s">
        <v>123</v>
      </c>
      <c r="C19" s="68" t="s">
        <v>87</v>
      </c>
      <c r="D19" s="68"/>
      <c r="E19" s="68"/>
      <c r="F19" s="68"/>
      <c r="G19" s="68"/>
      <c r="H19" s="47"/>
      <c r="I19" s="69">
        <f>IF(C19="x","10")+IF(D19="x","8")+IF(E19="x", "6")+IF(F19="x", "4")+IF(G19="x", "2")</f>
        <v>10</v>
      </c>
      <c r="K19" s="75"/>
      <c r="N19" s="76"/>
    </row>
    <row r="20" ht="14.25" customHeight="1">
      <c r="B20" s="68"/>
      <c r="C20" s="73" t="s">
        <v>124</v>
      </c>
      <c r="D20" s="73" t="s">
        <v>125</v>
      </c>
      <c r="E20" s="73" t="s">
        <v>126</v>
      </c>
      <c r="F20" s="73" t="s">
        <v>127</v>
      </c>
      <c r="G20" s="73" t="s">
        <v>128</v>
      </c>
      <c r="H20" s="47"/>
      <c r="I20" s="2"/>
      <c r="K20" s="75"/>
      <c r="N20" s="76"/>
    </row>
    <row r="21" ht="14.25" customHeight="1">
      <c r="B21" s="77" t="s">
        <v>129</v>
      </c>
      <c r="C21" s="68"/>
      <c r="D21" s="68"/>
      <c r="E21" s="68"/>
      <c r="F21" s="68" t="s">
        <v>87</v>
      </c>
      <c r="G21" s="68"/>
      <c r="H21" s="47"/>
      <c r="I21" s="69">
        <f>IF(C21="x","10")+IF(D21="x","8")+IF(E21="x", "6")+IF(F21="x", "4")+IF(G21="x", "2")</f>
        <v>4</v>
      </c>
      <c r="K21" s="75"/>
      <c r="N21" s="76"/>
    </row>
    <row r="22" ht="14.25" customHeight="1">
      <c r="B22" s="69"/>
      <c r="C22" s="73" t="s">
        <v>130</v>
      </c>
      <c r="D22" s="73" t="s">
        <v>131</v>
      </c>
      <c r="E22" s="73" t="s">
        <v>132</v>
      </c>
      <c r="F22" s="73" t="s">
        <v>133</v>
      </c>
      <c r="G22" s="73" t="s">
        <v>134</v>
      </c>
      <c r="H22" s="47"/>
      <c r="I22" s="2"/>
      <c r="K22" s="57"/>
      <c r="L22" s="58"/>
      <c r="M22" s="58"/>
      <c r="N22" s="59"/>
    </row>
    <row r="23" ht="14.25" customHeight="1">
      <c r="B23" s="78" t="s">
        <v>135</v>
      </c>
      <c r="C23" s="79"/>
      <c r="D23" s="79" t="s">
        <v>87</v>
      </c>
      <c r="E23" s="79"/>
      <c r="F23" s="79"/>
      <c r="G23" s="79"/>
      <c r="H23" s="47"/>
      <c r="I23" s="69">
        <f>IF(C23="x","5")+IF(D23="x","4")+IF(E23="x", "3")+IF(F23="x", "2")+IF(G23="x", "1")</f>
        <v>4</v>
      </c>
    </row>
    <row r="24" ht="14.25" customHeight="1">
      <c r="A24" s="80" t="s">
        <v>136</v>
      </c>
      <c r="B24" s="44"/>
      <c r="C24" s="44"/>
      <c r="D24" s="44"/>
      <c r="E24" s="44"/>
      <c r="F24" s="44"/>
      <c r="G24" s="45"/>
      <c r="H24" s="47"/>
      <c r="I24" s="2"/>
    </row>
    <row r="25" ht="14.25" customHeight="1">
      <c r="B25" s="65"/>
      <c r="C25" s="66" t="s">
        <v>137</v>
      </c>
      <c r="D25" s="66" t="s">
        <v>138</v>
      </c>
      <c r="E25" s="66" t="s">
        <v>139</v>
      </c>
      <c r="F25" s="66" t="s">
        <v>140</v>
      </c>
      <c r="G25" s="66" t="s">
        <v>141</v>
      </c>
      <c r="H25" s="47"/>
      <c r="I25" s="2"/>
    </row>
    <row r="26" ht="14.25" customHeight="1">
      <c r="B26" s="81" t="s">
        <v>142</v>
      </c>
      <c r="C26" s="68"/>
      <c r="D26" s="68" t="s">
        <v>87</v>
      </c>
      <c r="E26" s="68"/>
      <c r="F26" s="68"/>
      <c r="G26" s="68"/>
      <c r="H26" s="47"/>
      <c r="I26" s="69">
        <f>IF(C26="x","5")+IF(D26="x","3")+IF(E26="x", "1")+IF(F26="x", "0")+IF(G26="x", "-2")</f>
        <v>3</v>
      </c>
    </row>
    <row r="27" ht="14.25" customHeight="1">
      <c r="B27" s="69"/>
      <c r="C27" s="73" t="s">
        <v>143</v>
      </c>
      <c r="D27" s="73"/>
      <c r="E27" s="73" t="s">
        <v>144</v>
      </c>
      <c r="F27" s="73"/>
      <c r="G27" s="73" t="s">
        <v>145</v>
      </c>
      <c r="H27" s="47"/>
      <c r="I27" s="2"/>
    </row>
    <row r="28" ht="14.25" customHeight="1">
      <c r="B28" s="81" t="s">
        <v>146</v>
      </c>
      <c r="C28" s="68"/>
      <c r="D28" s="68"/>
      <c r="E28" s="68" t="s">
        <v>87</v>
      </c>
      <c r="F28" s="68"/>
      <c r="G28" s="68"/>
      <c r="H28" s="47"/>
      <c r="I28" s="69">
        <f>IF(C28="x","5")+IF(D28="x","4")+IF(E28="x", "3")+IF(F28="x", "2")+IF(G28="x", "1")</f>
        <v>3</v>
      </c>
    </row>
    <row r="29" ht="14.25" customHeight="1">
      <c r="B29" s="69"/>
      <c r="C29" s="73" t="s">
        <v>147</v>
      </c>
      <c r="D29" s="73" t="s">
        <v>148</v>
      </c>
      <c r="E29" s="73" t="s">
        <v>149</v>
      </c>
      <c r="F29" s="82" t="s">
        <v>150</v>
      </c>
      <c r="G29" s="73" t="s">
        <v>151</v>
      </c>
      <c r="H29" s="47"/>
      <c r="I29" s="2"/>
    </row>
    <row r="30" ht="14.25" customHeight="1">
      <c r="B30" s="81" t="s">
        <v>152</v>
      </c>
      <c r="C30" s="68"/>
      <c r="D30" s="68" t="s">
        <v>87</v>
      </c>
      <c r="E30" s="68"/>
      <c r="F30" s="68"/>
      <c r="G30" s="68"/>
      <c r="H30" s="47"/>
      <c r="I30" s="69">
        <f>IF(C30="x","5")+IF(D30="x","2.5")+IF(E30="x", "0")+IF(F30="x", "-1")+IF(G30="x", "-3")</f>
        <v>2.5</v>
      </c>
    </row>
    <row r="31" ht="14.25" customHeight="1">
      <c r="B31" s="69"/>
      <c r="C31" s="73" t="s">
        <v>153</v>
      </c>
      <c r="D31" s="73" t="s">
        <v>154</v>
      </c>
      <c r="E31" s="73" t="s">
        <v>155</v>
      </c>
      <c r="F31" s="73" t="s">
        <v>156</v>
      </c>
      <c r="G31" s="73" t="s">
        <v>157</v>
      </c>
      <c r="H31" s="47"/>
      <c r="I31" s="2"/>
    </row>
    <row r="32" ht="14.25" customHeight="1">
      <c r="B32" s="83" t="s">
        <v>158</v>
      </c>
      <c r="C32" s="68"/>
      <c r="D32" s="68"/>
      <c r="E32" s="68" t="s">
        <v>87</v>
      </c>
      <c r="F32" s="68"/>
      <c r="G32" s="68"/>
      <c r="H32" s="47"/>
      <c r="I32" s="69">
        <f>IF(C32="x","5")+IF(D32="x","3")+IF(E32="x", "2")+IF(F32="x", "0")+IF(G32="x", "-1")</f>
        <v>2</v>
      </c>
    </row>
    <row r="33" ht="14.25" customHeight="1">
      <c r="B33" s="69"/>
      <c r="C33" s="73" t="s">
        <v>159</v>
      </c>
      <c r="D33" s="73" t="s">
        <v>160</v>
      </c>
      <c r="E33" s="73" t="s">
        <v>161</v>
      </c>
      <c r="F33" s="73" t="s">
        <v>162</v>
      </c>
      <c r="G33" s="73" t="s">
        <v>163</v>
      </c>
      <c r="H33" s="47"/>
      <c r="I33" s="2"/>
    </row>
    <row r="34" ht="14.25" customHeight="1">
      <c r="B34" s="81" t="s">
        <v>164</v>
      </c>
      <c r="C34" s="68" t="s">
        <v>87</v>
      </c>
      <c r="D34" s="68"/>
      <c r="E34" s="84"/>
      <c r="F34" s="68"/>
      <c r="G34" s="68"/>
      <c r="H34" s="47"/>
      <c r="I34" s="69">
        <f>IF(C34="x","7.5")+IF(D34="x","6")+IF(E34="x", "4.5")+IF(F34="x", "3")+IF(G34="x", "-1")</f>
        <v>7.5</v>
      </c>
    </row>
    <row r="35" ht="14.25" customHeight="1">
      <c r="B35" s="69"/>
      <c r="C35" s="73" t="s">
        <v>165</v>
      </c>
      <c r="D35" s="73" t="s">
        <v>166</v>
      </c>
      <c r="E35" s="73" t="s">
        <v>167</v>
      </c>
      <c r="F35" s="73" t="s">
        <v>168</v>
      </c>
      <c r="G35" s="73" t="s">
        <v>169</v>
      </c>
      <c r="H35" s="47"/>
      <c r="I35" s="2"/>
    </row>
    <row r="36" ht="14.25" customHeight="1">
      <c r="B36" s="85" t="s">
        <v>170</v>
      </c>
      <c r="C36" s="79"/>
      <c r="D36" s="79" t="s">
        <v>87</v>
      </c>
      <c r="E36" s="79"/>
      <c r="F36" s="79"/>
      <c r="G36" s="79"/>
      <c r="H36" s="47"/>
      <c r="I36" s="69">
        <f>IF(C36="x","7.5")+IF(D36="x","6")+IF(E36="x", "4.5")+IF(F36="x", "3")+IF(G36="x", "1.5")</f>
        <v>6</v>
      </c>
    </row>
    <row r="37" ht="14.25" customHeight="1">
      <c r="A37" s="86" t="s">
        <v>171</v>
      </c>
      <c r="B37" s="44"/>
      <c r="C37" s="44"/>
      <c r="D37" s="44"/>
      <c r="E37" s="44"/>
      <c r="F37" s="44"/>
      <c r="G37" s="45"/>
      <c r="H37" s="47"/>
      <c r="I37" s="2"/>
    </row>
    <row r="38" ht="14.25" customHeight="1">
      <c r="B38" s="65"/>
      <c r="C38" s="66" t="s">
        <v>172</v>
      </c>
      <c r="D38" s="66" t="s">
        <v>173</v>
      </c>
      <c r="E38" s="66" t="s">
        <v>174</v>
      </c>
      <c r="F38" s="66" t="s">
        <v>175</v>
      </c>
      <c r="G38" s="66" t="s">
        <v>176</v>
      </c>
      <c r="H38" s="47"/>
      <c r="I38" s="2"/>
    </row>
    <row r="39" ht="14.25" customHeight="1">
      <c r="B39" s="87" t="s">
        <v>177</v>
      </c>
      <c r="C39" s="68"/>
      <c r="D39" s="68"/>
      <c r="E39" s="68"/>
      <c r="F39" s="68"/>
      <c r="G39" s="68"/>
      <c r="H39" s="47"/>
      <c r="I39" s="69">
        <f>IF(C39="x","5")+IF(D39="x","4")+IF(E39="x", "3")+IF(F39="x", "2")+IF(G39="x", "1")</f>
        <v>0</v>
      </c>
    </row>
    <row r="40" ht="14.25" customHeight="1">
      <c r="B40" s="69"/>
      <c r="C40" s="73" t="s">
        <v>178</v>
      </c>
      <c r="D40" s="73" t="s">
        <v>179</v>
      </c>
      <c r="E40" s="73" t="s">
        <v>180</v>
      </c>
      <c r="F40" s="73" t="s">
        <v>181</v>
      </c>
      <c r="G40" s="73" t="s">
        <v>182</v>
      </c>
      <c r="H40" s="47"/>
      <c r="I40" s="2"/>
    </row>
    <row r="41" ht="14.25" customHeight="1">
      <c r="B41" s="87" t="s">
        <v>183</v>
      </c>
      <c r="C41" s="68"/>
      <c r="D41" s="68"/>
      <c r="E41" s="68"/>
      <c r="F41" s="68"/>
      <c r="G41" s="68"/>
      <c r="H41" s="47"/>
      <c r="I41" s="69">
        <f>IF(C41="x","7.5")+IF(D41="x","6")+IF(E41="x", "4.5")+IF(F41="x", "3")+IF(G41="x", "1.5")</f>
        <v>0</v>
      </c>
    </row>
    <row r="42" ht="14.25" customHeight="1">
      <c r="B42" s="69"/>
      <c r="C42" s="73" t="s">
        <v>184</v>
      </c>
      <c r="D42" s="73" t="s">
        <v>185</v>
      </c>
      <c r="E42" s="73" t="s">
        <v>186</v>
      </c>
      <c r="F42" s="73" t="s">
        <v>187</v>
      </c>
      <c r="G42" s="73" t="s">
        <v>188</v>
      </c>
      <c r="H42" s="47"/>
      <c r="I42" s="2"/>
    </row>
    <row r="43" ht="14.25" customHeight="1">
      <c r="B43" s="88" t="s">
        <v>189</v>
      </c>
      <c r="C43" s="68"/>
      <c r="D43" s="68"/>
      <c r="E43" s="68"/>
      <c r="F43" s="68"/>
      <c r="G43" s="68"/>
      <c r="H43" s="47"/>
      <c r="I43" s="69">
        <f>IF(C43="x","7.5")+IF(D43="x","6")+IF(E43="x", "4.5")+IF(F43="x", "3")+IF(G43="x", "1.5")</f>
        <v>0</v>
      </c>
    </row>
    <row r="44" ht="14.25" customHeight="1">
      <c r="B44" s="69"/>
      <c r="C44" s="73" t="s">
        <v>190</v>
      </c>
      <c r="D44" s="73" t="s">
        <v>191</v>
      </c>
      <c r="E44" s="73" t="s">
        <v>192</v>
      </c>
      <c r="F44" s="73" t="s">
        <v>193</v>
      </c>
      <c r="G44" s="73" t="s">
        <v>194</v>
      </c>
      <c r="H44" s="47"/>
      <c r="I44" s="2"/>
    </row>
    <row r="45" ht="14.25" customHeight="1">
      <c r="B45" s="87" t="s">
        <v>195</v>
      </c>
      <c r="C45" s="68"/>
      <c r="D45" s="68"/>
      <c r="E45" s="68"/>
      <c r="F45" s="68"/>
      <c r="G45" s="68"/>
      <c r="H45" s="47"/>
      <c r="I45" s="69">
        <f>IF(C45="x","5")+IF(D45="x","4")+IF(E45="x", "3")+IF(F45="x", "2")+IF(G45="x", "1")</f>
        <v>0</v>
      </c>
    </row>
    <row r="46" ht="14.25" customHeight="1">
      <c r="B46" s="69"/>
      <c r="C46" s="73" t="s">
        <v>196</v>
      </c>
      <c r="D46" s="73" t="s">
        <v>197</v>
      </c>
      <c r="E46" s="73" t="s">
        <v>198</v>
      </c>
      <c r="F46" s="73" t="s">
        <v>199</v>
      </c>
      <c r="G46" s="73" t="s">
        <v>200</v>
      </c>
      <c r="H46" s="47"/>
      <c r="I46" s="2"/>
    </row>
    <row r="47" ht="14.25" customHeight="1">
      <c r="B47" s="87" t="s">
        <v>201</v>
      </c>
      <c r="C47" s="68"/>
      <c r="D47" s="68"/>
      <c r="E47" s="68"/>
      <c r="F47" s="68"/>
      <c r="G47" s="68"/>
      <c r="H47" s="47"/>
      <c r="I47" s="69">
        <f>IF(C47="x","10")+IF(D47="x","8")+IF(E47="x", "6")+IF(F47="x", "4")+IF(G47="x", "2")</f>
        <v>0</v>
      </c>
    </row>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3">
    <mergeCell ref="J2:J3"/>
    <mergeCell ref="K11:N11"/>
    <mergeCell ref="K12:N16"/>
    <mergeCell ref="K17:N22"/>
    <mergeCell ref="A24:G24"/>
    <mergeCell ref="A37:G37"/>
    <mergeCell ref="A1:C1"/>
    <mergeCell ref="D1:F1"/>
    <mergeCell ref="A2:C3"/>
    <mergeCell ref="D2:F3"/>
    <mergeCell ref="G2:G3"/>
    <mergeCell ref="I2:I3"/>
    <mergeCell ref="A5:G5"/>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31.71"/>
    <col customWidth="1" min="3" max="3" width="34.29"/>
    <col customWidth="1" min="4" max="4" width="33.43"/>
    <col customWidth="1" min="5" max="5" width="30.0"/>
    <col customWidth="1" min="6" max="6" width="31.0"/>
    <col customWidth="1" min="7" max="7" width="35.86"/>
    <col customWidth="1" min="8" max="8" width="2.29"/>
    <col customWidth="1" min="9" max="9" width="19.0"/>
    <col customWidth="1" min="10" max="10" width="21.86"/>
    <col customWidth="1" min="11" max="26" width="8.71"/>
  </cols>
  <sheetData>
    <row r="1" ht="14.25" customHeight="1">
      <c r="A1" s="43" t="s">
        <v>67</v>
      </c>
      <c r="B1" s="44"/>
      <c r="C1" s="45"/>
      <c r="D1" s="43" t="s">
        <v>68</v>
      </c>
      <c r="E1" s="44"/>
      <c r="F1" s="45"/>
      <c r="G1" s="46" t="s">
        <v>69</v>
      </c>
      <c r="H1" s="47"/>
      <c r="I1" s="48" t="s">
        <v>70</v>
      </c>
      <c r="J1" s="49" t="s">
        <v>71</v>
      </c>
    </row>
    <row r="2" ht="14.25" customHeight="1">
      <c r="A2" s="50" t="s">
        <v>206</v>
      </c>
      <c r="B2" s="51"/>
      <c r="C2" s="52"/>
      <c r="D2" s="53"/>
      <c r="E2" s="51"/>
      <c r="F2" s="52"/>
      <c r="G2" s="89">
        <f>Summary!E12</f>
        <v>161</v>
      </c>
      <c r="H2" s="47"/>
      <c r="I2" s="55">
        <f>SUM(I7:I49)</f>
        <v>68</v>
      </c>
      <c r="J2" s="56">
        <v>100.0</v>
      </c>
    </row>
    <row r="3" ht="14.25" customHeight="1">
      <c r="A3" s="57"/>
      <c r="B3" s="58"/>
      <c r="C3" s="59"/>
      <c r="D3" s="57"/>
      <c r="E3" s="58"/>
      <c r="F3" s="59"/>
      <c r="G3" s="57"/>
      <c r="H3" s="47"/>
      <c r="I3" s="57"/>
      <c r="J3" s="60"/>
    </row>
    <row r="4" ht="14.25" customHeight="1">
      <c r="B4" s="61" t="s">
        <v>73</v>
      </c>
      <c r="C4" s="61" t="s">
        <v>74</v>
      </c>
      <c r="D4" s="61" t="s">
        <v>75</v>
      </c>
      <c r="E4" s="61" t="s">
        <v>76</v>
      </c>
      <c r="F4" s="61" t="s">
        <v>77</v>
      </c>
      <c r="G4" s="61" t="s">
        <v>78</v>
      </c>
      <c r="H4" s="62"/>
      <c r="I4" s="63" t="s">
        <v>79</v>
      </c>
    </row>
    <row r="5" ht="14.25" customHeight="1">
      <c r="A5" s="64" t="s">
        <v>80</v>
      </c>
      <c r="B5" s="44"/>
      <c r="C5" s="44"/>
      <c r="D5" s="44"/>
      <c r="E5" s="44"/>
      <c r="F5" s="44"/>
      <c r="G5" s="45"/>
      <c r="H5" s="62"/>
      <c r="I5" s="5"/>
    </row>
    <row r="6" ht="14.25" customHeight="1">
      <c r="B6" s="65"/>
      <c r="C6" s="66" t="s">
        <v>81</v>
      </c>
      <c r="D6" s="66" t="s">
        <v>82</v>
      </c>
      <c r="E6" s="66" t="s">
        <v>83</v>
      </c>
      <c r="F6" s="66" t="s">
        <v>84</v>
      </c>
      <c r="G6" s="66" t="s">
        <v>85</v>
      </c>
      <c r="H6" s="47"/>
    </row>
    <row r="7" ht="14.25" customHeight="1">
      <c r="B7" s="67" t="s">
        <v>86</v>
      </c>
      <c r="C7" s="68" t="s">
        <v>87</v>
      </c>
      <c r="D7" s="68"/>
      <c r="E7" s="68"/>
      <c r="F7" s="68"/>
      <c r="G7" s="68"/>
      <c r="H7" s="47"/>
      <c r="I7" s="69">
        <f>IF(C7="x","5")+IF(D7="x","4")+IF(E7="x", "3")+IF(F7="x", "2")+IF(G7="x", "1")</f>
        <v>5</v>
      </c>
    </row>
    <row r="8" ht="14.25" customHeight="1">
      <c r="B8" s="69"/>
      <c r="C8" s="73" t="s">
        <v>89</v>
      </c>
      <c r="D8" s="73" t="s">
        <v>90</v>
      </c>
      <c r="E8" s="73" t="s">
        <v>91</v>
      </c>
      <c r="F8" s="73" t="s">
        <v>92</v>
      </c>
      <c r="G8" s="73" t="s">
        <v>93</v>
      </c>
      <c r="H8" s="47"/>
      <c r="I8" s="2"/>
      <c r="K8" s="70" t="s">
        <v>88</v>
      </c>
      <c r="L8" s="71"/>
      <c r="M8" s="71"/>
      <c r="N8" s="72"/>
    </row>
    <row r="9" ht="14.25" customHeight="1">
      <c r="B9" s="67" t="s">
        <v>95</v>
      </c>
      <c r="C9" s="68" t="s">
        <v>87</v>
      </c>
      <c r="D9" s="68"/>
      <c r="E9" s="68"/>
      <c r="F9" s="68"/>
      <c r="G9" s="68"/>
      <c r="H9" s="47"/>
      <c r="I9" s="69">
        <f>IF(C9="x","10")+IF(D9="x","8")+IF(E9="x", "6")+IF(F9="x", "4")+IF(G9="x", "2")</f>
        <v>10</v>
      </c>
      <c r="K9" s="74" t="s">
        <v>94</v>
      </c>
      <c r="L9" s="51"/>
      <c r="M9" s="51"/>
      <c r="N9" s="52"/>
    </row>
    <row r="10" ht="14.25" customHeight="1">
      <c r="B10" s="68"/>
      <c r="C10" s="73" t="s">
        <v>96</v>
      </c>
      <c r="D10" s="73" t="s">
        <v>97</v>
      </c>
      <c r="E10" s="73" t="s">
        <v>98</v>
      </c>
      <c r="F10" s="73" t="s">
        <v>99</v>
      </c>
      <c r="G10" s="73" t="s">
        <v>100</v>
      </c>
      <c r="H10" s="47"/>
      <c r="I10" s="2"/>
      <c r="K10" s="75"/>
      <c r="N10" s="76"/>
    </row>
    <row r="11" ht="14.25" customHeight="1">
      <c r="B11" s="77" t="s">
        <v>101</v>
      </c>
      <c r="C11" s="68"/>
      <c r="D11" s="68"/>
      <c r="E11" s="68"/>
      <c r="F11" s="68" t="s">
        <v>87</v>
      </c>
      <c r="G11" s="68"/>
      <c r="H11" s="47"/>
      <c r="I11" s="69">
        <f>IF(C11="x","7.5")+IF(D11="x","6")+IF(E11="x", "4.5")+IF(F11="x", "3")+IF(G11="x", "1.5")</f>
        <v>3</v>
      </c>
      <c r="K11" s="75"/>
      <c r="N11" s="76"/>
    </row>
    <row r="12" ht="14.25" customHeight="1">
      <c r="B12" s="68"/>
      <c r="C12" s="73" t="s">
        <v>102</v>
      </c>
      <c r="D12" s="73" t="s">
        <v>103</v>
      </c>
      <c r="E12" s="73" t="s">
        <v>104</v>
      </c>
      <c r="F12" s="73" t="s">
        <v>105</v>
      </c>
      <c r="G12" s="73">
        <v>0.0</v>
      </c>
      <c r="H12" s="47"/>
      <c r="I12" s="2"/>
      <c r="K12" s="75"/>
      <c r="N12" s="76"/>
    </row>
    <row r="13" ht="14.25" customHeight="1">
      <c r="B13" s="77" t="s">
        <v>106</v>
      </c>
      <c r="C13" s="68"/>
      <c r="D13" s="68"/>
      <c r="E13" s="68"/>
      <c r="F13" s="68" t="s">
        <v>87</v>
      </c>
      <c r="G13" s="68"/>
      <c r="H13" s="47"/>
      <c r="I13" s="69">
        <f>IF(C13="x","7.5")+IF(D13="x","6")+IF(E13="x", "4.5")+IF(F13="x", "3")+IF(G13="x", "1.5")</f>
        <v>3</v>
      </c>
      <c r="K13" s="57"/>
      <c r="L13" s="58"/>
      <c r="M13" s="58"/>
      <c r="N13" s="59"/>
    </row>
    <row r="14" ht="14.25" customHeight="1">
      <c r="B14" s="69"/>
      <c r="C14" s="73" t="s">
        <v>203</v>
      </c>
      <c r="D14" s="73" t="s">
        <v>109</v>
      </c>
      <c r="E14" s="73" t="s">
        <v>110</v>
      </c>
      <c r="F14" s="73" t="s">
        <v>111</v>
      </c>
      <c r="G14" s="73" t="s">
        <v>112</v>
      </c>
      <c r="H14" s="47"/>
      <c r="I14" s="2"/>
      <c r="K14" s="53" t="s">
        <v>107</v>
      </c>
      <c r="L14" s="51"/>
      <c r="M14" s="51"/>
      <c r="N14" s="52"/>
    </row>
    <row r="15" ht="14.25" customHeight="1">
      <c r="B15" s="67" t="s">
        <v>113</v>
      </c>
      <c r="C15" s="68" t="s">
        <v>87</v>
      </c>
      <c r="D15" s="68"/>
      <c r="E15" s="68"/>
      <c r="F15" s="68"/>
      <c r="G15" s="68"/>
      <c r="H15" s="47"/>
      <c r="I15" s="69">
        <f>IF(C15="x","5")+IF(D15="x","3")+IF(E15="x", "1")+IF(F15="x", "0")+IF(G15="x", "-2")</f>
        <v>5</v>
      </c>
      <c r="K15" s="75"/>
      <c r="N15" s="76"/>
    </row>
    <row r="16" ht="14.25" customHeight="1">
      <c r="B16" s="69"/>
      <c r="C16" s="73" t="s">
        <v>114</v>
      </c>
      <c r="D16" s="73" t="s">
        <v>115</v>
      </c>
      <c r="E16" s="73" t="s">
        <v>116</v>
      </c>
      <c r="F16" s="73" t="s">
        <v>117</v>
      </c>
      <c r="G16" s="73" t="s">
        <v>118</v>
      </c>
      <c r="H16" s="47"/>
      <c r="I16" s="2"/>
      <c r="K16" s="75"/>
      <c r="N16" s="76"/>
    </row>
    <row r="17" ht="14.25" customHeight="1">
      <c r="B17" s="67" t="s">
        <v>119</v>
      </c>
      <c r="C17" s="68" t="s">
        <v>87</v>
      </c>
      <c r="D17" s="68"/>
      <c r="E17" s="68"/>
      <c r="F17" s="68"/>
      <c r="G17" s="68"/>
      <c r="H17" s="47"/>
      <c r="I17" s="69">
        <f>IF(C17="x","5")+IF(D17="x","4")+IF(E17="x", "3")+IF(F17="x", "2")+IF(G17="x", "1")</f>
        <v>5</v>
      </c>
      <c r="K17" s="75"/>
      <c r="N17" s="76"/>
    </row>
    <row r="18" ht="14.25" customHeight="1">
      <c r="B18" s="68"/>
      <c r="C18" s="73" t="s">
        <v>120</v>
      </c>
      <c r="D18" s="73"/>
      <c r="E18" s="73" t="s">
        <v>121</v>
      </c>
      <c r="F18" s="73"/>
      <c r="G18" s="73" t="s">
        <v>122</v>
      </c>
      <c r="H18" s="47"/>
      <c r="I18" s="2"/>
      <c r="K18" s="75"/>
      <c r="N18" s="76"/>
    </row>
    <row r="19" ht="14.25" customHeight="1">
      <c r="B19" s="77" t="s">
        <v>123</v>
      </c>
      <c r="C19" s="68" t="s">
        <v>87</v>
      </c>
      <c r="D19" s="68"/>
      <c r="E19" s="68"/>
      <c r="F19" s="68"/>
      <c r="G19" s="68"/>
      <c r="H19" s="47"/>
      <c r="I19" s="69">
        <f>IF(C19="x","10")+IF(D19="x","8")+IF(E19="x", "6")+IF(F19="x", "4")+IF(G19="x", "2")</f>
        <v>10</v>
      </c>
      <c r="K19" s="57"/>
      <c r="L19" s="58"/>
      <c r="M19" s="58"/>
      <c r="N19" s="59"/>
    </row>
    <row r="20" ht="14.25" customHeight="1">
      <c r="B20" s="68"/>
      <c r="C20" s="73" t="s">
        <v>124</v>
      </c>
      <c r="D20" s="73" t="s">
        <v>125</v>
      </c>
      <c r="E20" s="73" t="s">
        <v>126</v>
      </c>
      <c r="F20" s="73" t="s">
        <v>127</v>
      </c>
      <c r="G20" s="73" t="s">
        <v>128</v>
      </c>
      <c r="H20" s="47"/>
      <c r="I20" s="2"/>
    </row>
    <row r="21" ht="14.25" customHeight="1">
      <c r="B21" s="77" t="s">
        <v>129</v>
      </c>
      <c r="C21" s="68"/>
      <c r="D21" s="68"/>
      <c r="E21" s="68"/>
      <c r="F21" s="68" t="s">
        <v>87</v>
      </c>
      <c r="G21" s="68"/>
      <c r="H21" s="47"/>
      <c r="I21" s="69">
        <f>IF(C21="x","10")+IF(D21="x","8")+IF(E21="x", "6")+IF(F21="x", "4")+IF(G21="x", "2")</f>
        <v>4</v>
      </c>
    </row>
    <row r="22" ht="14.25" customHeight="1">
      <c r="B22" s="69"/>
      <c r="C22" s="73" t="s">
        <v>130</v>
      </c>
      <c r="D22" s="73" t="s">
        <v>131</v>
      </c>
      <c r="E22" s="73" t="s">
        <v>132</v>
      </c>
      <c r="F22" s="73" t="s">
        <v>133</v>
      </c>
      <c r="G22" s="73" t="s">
        <v>134</v>
      </c>
      <c r="H22" s="47"/>
      <c r="I22" s="2"/>
    </row>
    <row r="23" ht="14.25" customHeight="1">
      <c r="B23" s="78" t="s">
        <v>135</v>
      </c>
      <c r="C23" s="79"/>
      <c r="D23" s="79" t="s">
        <v>87</v>
      </c>
      <c r="E23" s="79"/>
      <c r="F23" s="79"/>
      <c r="G23" s="79"/>
      <c r="H23" s="47"/>
      <c r="I23" s="69">
        <f>IF(C23="x","5")+IF(D23="x","4")+IF(E23="x", "3")+IF(F23="x", "2")+IF(G23="x", "1")</f>
        <v>4</v>
      </c>
    </row>
    <row r="24" ht="14.25" customHeight="1">
      <c r="A24" s="80" t="s">
        <v>136</v>
      </c>
      <c r="B24" s="44"/>
      <c r="C24" s="44"/>
      <c r="D24" s="44"/>
      <c r="E24" s="44"/>
      <c r="F24" s="44"/>
      <c r="G24" s="45"/>
      <c r="H24" s="47"/>
      <c r="I24" s="2"/>
    </row>
    <row r="25" ht="14.25" customHeight="1">
      <c r="B25" s="65"/>
      <c r="C25" s="66" t="s">
        <v>137</v>
      </c>
      <c r="D25" s="66" t="s">
        <v>138</v>
      </c>
      <c r="E25" s="66" t="s">
        <v>139</v>
      </c>
      <c r="F25" s="66" t="s">
        <v>140</v>
      </c>
      <c r="G25" s="66" t="s">
        <v>141</v>
      </c>
      <c r="H25" s="47"/>
      <c r="I25" s="2"/>
    </row>
    <row r="26" ht="14.25" customHeight="1">
      <c r="B26" s="81" t="s">
        <v>142</v>
      </c>
      <c r="C26" s="68"/>
      <c r="D26" s="68"/>
      <c r="E26" s="68"/>
      <c r="F26" s="68"/>
      <c r="G26" s="68"/>
      <c r="H26" s="47"/>
      <c r="I26" s="69">
        <f>IF(C26="x","5")+IF(D26="x","3")+IF(E26="x", "1")+IF(F26="x", "0")+IF(G26="x", "-2")</f>
        <v>0</v>
      </c>
    </row>
    <row r="27" ht="14.25" customHeight="1">
      <c r="B27" s="69"/>
      <c r="C27" s="73" t="s">
        <v>143</v>
      </c>
      <c r="D27" s="73"/>
      <c r="E27" s="73" t="s">
        <v>144</v>
      </c>
      <c r="F27" s="73"/>
      <c r="G27" s="73" t="s">
        <v>145</v>
      </c>
      <c r="H27" s="47"/>
      <c r="I27" s="2"/>
    </row>
    <row r="28" ht="14.25" customHeight="1">
      <c r="B28" s="81" t="s">
        <v>146</v>
      </c>
      <c r="C28" s="68"/>
      <c r="D28" s="68"/>
      <c r="E28" s="68"/>
      <c r="F28" s="68"/>
      <c r="G28" s="68"/>
      <c r="H28" s="47"/>
      <c r="I28" s="69">
        <f>IF(C28="x","5")+IF(D28="x","4")+IF(E28="x", "3")+IF(F28="x", "2")+IF(G28="x", "1")</f>
        <v>0</v>
      </c>
    </row>
    <row r="29" ht="14.25" customHeight="1">
      <c r="B29" s="69"/>
      <c r="C29" s="73" t="s">
        <v>147</v>
      </c>
      <c r="D29" s="73" t="s">
        <v>148</v>
      </c>
      <c r="E29" s="73" t="s">
        <v>149</v>
      </c>
      <c r="F29" s="82" t="s">
        <v>150</v>
      </c>
      <c r="G29" s="73" t="s">
        <v>151</v>
      </c>
      <c r="H29" s="47"/>
      <c r="I29" s="2"/>
    </row>
    <row r="30" ht="14.25" customHeight="1">
      <c r="B30" s="81" t="s">
        <v>152</v>
      </c>
      <c r="C30" s="68"/>
      <c r="D30" s="68"/>
      <c r="E30" s="68"/>
      <c r="F30" s="68"/>
      <c r="G30" s="68"/>
      <c r="H30" s="47"/>
      <c r="I30" s="69">
        <f>IF(C30="x","5")+IF(D30="x","2.5")+IF(E30="x", "0")+IF(F30="x", "-1")+IF(G30="x", "-3")</f>
        <v>0</v>
      </c>
    </row>
    <row r="31" ht="14.25" customHeight="1">
      <c r="B31" s="69"/>
      <c r="C31" s="73" t="s">
        <v>153</v>
      </c>
      <c r="D31" s="73" t="s">
        <v>154</v>
      </c>
      <c r="E31" s="73" t="s">
        <v>155</v>
      </c>
      <c r="F31" s="73" t="s">
        <v>156</v>
      </c>
      <c r="G31" s="73" t="s">
        <v>157</v>
      </c>
      <c r="H31" s="47"/>
      <c r="I31" s="2"/>
    </row>
    <row r="32" ht="14.25" customHeight="1">
      <c r="B32" s="83" t="s">
        <v>158</v>
      </c>
      <c r="C32" s="68"/>
      <c r="D32" s="68"/>
      <c r="E32" s="68"/>
      <c r="F32" s="68"/>
      <c r="G32" s="68"/>
      <c r="H32" s="47"/>
      <c r="I32" s="69">
        <f>IF(C32="x","5")+IF(D32="x","3")+IF(E32="x", "2")+IF(F32="x", "0")+IF(G32="x", "-1")</f>
        <v>0</v>
      </c>
    </row>
    <row r="33" ht="14.25" customHeight="1">
      <c r="B33" s="69"/>
      <c r="C33" s="73" t="s">
        <v>159</v>
      </c>
      <c r="D33" s="73" t="s">
        <v>160</v>
      </c>
      <c r="E33" s="73" t="s">
        <v>161</v>
      </c>
      <c r="F33" s="73" t="s">
        <v>162</v>
      </c>
      <c r="G33" s="73" t="s">
        <v>163</v>
      </c>
      <c r="H33" s="47"/>
      <c r="I33" s="2"/>
    </row>
    <row r="34" ht="14.25" customHeight="1">
      <c r="B34" s="81" t="s">
        <v>164</v>
      </c>
      <c r="C34" s="68"/>
      <c r="D34" s="68"/>
      <c r="E34" s="84"/>
      <c r="F34" s="68"/>
      <c r="G34" s="68"/>
      <c r="H34" s="47"/>
      <c r="I34" s="69">
        <f>IF(C34="x","7.5")+IF(D34="x","6")+IF(E34="x", "4.5")+IF(F34="x", "3")+IF(G34="x", "-1")</f>
        <v>0</v>
      </c>
    </row>
    <row r="35" ht="14.25" customHeight="1">
      <c r="B35" s="69"/>
      <c r="C35" s="73" t="s">
        <v>165</v>
      </c>
      <c r="D35" s="73" t="s">
        <v>166</v>
      </c>
      <c r="E35" s="73" t="s">
        <v>167</v>
      </c>
      <c r="F35" s="73" t="s">
        <v>168</v>
      </c>
      <c r="G35" s="73" t="s">
        <v>169</v>
      </c>
      <c r="H35" s="47"/>
      <c r="I35" s="2"/>
    </row>
    <row r="36" ht="14.25" customHeight="1">
      <c r="B36" s="85" t="s">
        <v>170</v>
      </c>
      <c r="C36" s="79"/>
      <c r="D36" s="79"/>
      <c r="E36" s="79"/>
      <c r="F36" s="79"/>
      <c r="G36" s="79"/>
      <c r="H36" s="47"/>
      <c r="I36" s="69">
        <f>IF(C36="x","7.5")+IF(D36="x","6")+IF(E36="x", "4.5")+IF(F36="x", "3")+IF(G36="x", "1.5")</f>
        <v>0</v>
      </c>
    </row>
    <row r="37" ht="14.25" customHeight="1">
      <c r="A37" s="86" t="s">
        <v>171</v>
      </c>
      <c r="B37" s="44"/>
      <c r="C37" s="44"/>
      <c r="D37" s="44"/>
      <c r="E37" s="44"/>
      <c r="F37" s="44"/>
      <c r="G37" s="45"/>
      <c r="H37" s="47"/>
      <c r="I37" s="2"/>
    </row>
    <row r="38" ht="14.25" customHeight="1">
      <c r="B38" s="65"/>
      <c r="C38" s="66" t="s">
        <v>172</v>
      </c>
      <c r="D38" s="66" t="s">
        <v>173</v>
      </c>
      <c r="E38" s="66" t="s">
        <v>174</v>
      </c>
      <c r="F38" s="66" t="s">
        <v>175</v>
      </c>
      <c r="G38" s="66" t="s">
        <v>176</v>
      </c>
      <c r="H38" s="47"/>
      <c r="I38" s="2"/>
    </row>
    <row r="39" ht="14.25" customHeight="1">
      <c r="B39" s="87" t="s">
        <v>177</v>
      </c>
      <c r="C39" s="68"/>
      <c r="D39" s="68"/>
      <c r="E39" s="68"/>
      <c r="F39" s="68"/>
      <c r="G39" s="68" t="s">
        <v>87</v>
      </c>
      <c r="H39" s="47"/>
      <c r="I39" s="69">
        <f>IF(C39="x","5")+IF(D39="x","4")+IF(E39="x", "3")+IF(F39="x", "2")+IF(G39="x", "1")</f>
        <v>1</v>
      </c>
    </row>
    <row r="40" ht="14.25" customHeight="1">
      <c r="B40" s="69"/>
      <c r="C40" s="73" t="s">
        <v>178</v>
      </c>
      <c r="D40" s="73" t="s">
        <v>179</v>
      </c>
      <c r="E40" s="73" t="s">
        <v>180</v>
      </c>
      <c r="F40" s="73" t="s">
        <v>181</v>
      </c>
      <c r="G40" s="73" t="s">
        <v>182</v>
      </c>
      <c r="H40" s="47"/>
      <c r="I40" s="2"/>
    </row>
    <row r="41" ht="14.25" customHeight="1">
      <c r="B41" s="87" t="s">
        <v>183</v>
      </c>
      <c r="C41" s="68"/>
      <c r="D41" s="68" t="s">
        <v>87</v>
      </c>
      <c r="E41" s="68"/>
      <c r="F41" s="68"/>
      <c r="G41" s="68"/>
      <c r="H41" s="47"/>
      <c r="I41" s="69">
        <f>IF(C41="x","7.5")+IF(D41="x","6")+IF(E41="x", "4.5")+IF(F41="x", "3")+IF(G41="x", "1.5")</f>
        <v>6</v>
      </c>
    </row>
    <row r="42" ht="14.25" customHeight="1">
      <c r="B42" s="69"/>
      <c r="C42" s="73" t="s">
        <v>184</v>
      </c>
      <c r="D42" s="73" t="s">
        <v>185</v>
      </c>
      <c r="E42" s="73" t="s">
        <v>186</v>
      </c>
      <c r="F42" s="73" t="s">
        <v>187</v>
      </c>
      <c r="G42" s="73" t="s">
        <v>188</v>
      </c>
      <c r="H42" s="47"/>
      <c r="I42" s="2"/>
    </row>
    <row r="43" ht="14.25" customHeight="1">
      <c r="B43" s="88" t="s">
        <v>189</v>
      </c>
      <c r="C43" s="68"/>
      <c r="D43" s="68" t="s">
        <v>87</v>
      </c>
      <c r="E43" s="68"/>
      <c r="F43" s="68"/>
      <c r="G43" s="68"/>
      <c r="H43" s="47"/>
      <c r="I43" s="69">
        <f>IF(C43="x","7.5")+IF(D43="x","6")+IF(E43="x", "4.5")+IF(F43="x", "3")+IF(G43="x", "1.5")</f>
        <v>6</v>
      </c>
    </row>
    <row r="44" ht="14.25" customHeight="1">
      <c r="B44" s="69"/>
      <c r="C44" s="73" t="s">
        <v>190</v>
      </c>
      <c r="D44" s="73" t="s">
        <v>191</v>
      </c>
      <c r="E44" s="73" t="s">
        <v>192</v>
      </c>
      <c r="F44" s="73" t="s">
        <v>193</v>
      </c>
      <c r="G44" s="73" t="s">
        <v>194</v>
      </c>
      <c r="H44" s="47"/>
      <c r="I44" s="2"/>
    </row>
    <row r="45" ht="14.25" customHeight="1">
      <c r="B45" s="87" t="s">
        <v>195</v>
      </c>
      <c r="C45" s="68"/>
      <c r="D45" s="68" t="s">
        <v>87</v>
      </c>
      <c r="E45" s="68"/>
      <c r="F45" s="68"/>
      <c r="G45" s="68"/>
      <c r="H45" s="47"/>
      <c r="I45" s="69">
        <f>IF(C45="x","5")+IF(D45="x","4")+IF(E45="x", "3")+IF(F45="x", "2")+IF(G45="x", "1")</f>
        <v>4</v>
      </c>
    </row>
    <row r="46" ht="14.25" customHeight="1">
      <c r="B46" s="69"/>
      <c r="C46" s="73" t="s">
        <v>196</v>
      </c>
      <c r="D46" s="73" t="s">
        <v>197</v>
      </c>
      <c r="E46" s="73" t="s">
        <v>198</v>
      </c>
      <c r="F46" s="73" t="s">
        <v>199</v>
      </c>
      <c r="G46" s="73" t="s">
        <v>200</v>
      </c>
      <c r="H46" s="47"/>
      <c r="I46" s="2"/>
    </row>
    <row r="47" ht="14.25" customHeight="1">
      <c r="B47" s="87" t="s">
        <v>201</v>
      </c>
      <c r="C47" s="68"/>
      <c r="D47" s="68"/>
      <c r="E47" s="68"/>
      <c r="F47" s="68"/>
      <c r="G47" s="68" t="s">
        <v>87</v>
      </c>
      <c r="H47" s="47"/>
      <c r="I47" s="69">
        <f>IF(C47="x","10")+IF(D47="x","8")+IF(E47="x", "6")+IF(F47="x", "4")+IF(G47="x", "2")</f>
        <v>2</v>
      </c>
    </row>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3">
    <mergeCell ref="J2:J3"/>
    <mergeCell ref="K8:N8"/>
    <mergeCell ref="K9:N13"/>
    <mergeCell ref="K14:N19"/>
    <mergeCell ref="A24:G24"/>
    <mergeCell ref="A37:G37"/>
    <mergeCell ref="A1:C1"/>
    <mergeCell ref="D1:F1"/>
    <mergeCell ref="A2:C3"/>
    <mergeCell ref="D2:F3"/>
    <mergeCell ref="G2:G3"/>
    <mergeCell ref="I2:I3"/>
    <mergeCell ref="A5:G5"/>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34.43"/>
    <col customWidth="1" min="3" max="3" width="35.57"/>
    <col customWidth="1" min="4" max="4" width="34.86"/>
    <col customWidth="1" min="5" max="5" width="31.29"/>
    <col customWidth="1" min="6" max="6" width="31.71"/>
    <col customWidth="1" min="7" max="7" width="32.14"/>
    <col customWidth="1" min="8" max="8" width="2.29"/>
    <col customWidth="1" min="9" max="9" width="17.0"/>
    <col customWidth="1" min="10" max="10" width="17.71"/>
    <col customWidth="1" min="11" max="26" width="8.71"/>
  </cols>
  <sheetData>
    <row r="1" ht="14.25" customHeight="1">
      <c r="A1" s="43" t="s">
        <v>67</v>
      </c>
      <c r="B1" s="44"/>
      <c r="C1" s="45"/>
      <c r="D1" s="43" t="s">
        <v>68</v>
      </c>
      <c r="E1" s="44"/>
      <c r="F1" s="45"/>
      <c r="G1" s="46" t="s">
        <v>69</v>
      </c>
      <c r="H1" s="47"/>
      <c r="I1" s="48" t="s">
        <v>70</v>
      </c>
      <c r="J1" s="49" t="s">
        <v>71</v>
      </c>
    </row>
    <row r="2" ht="14.25" customHeight="1">
      <c r="A2" s="50" t="s">
        <v>207</v>
      </c>
      <c r="B2" s="51"/>
      <c r="C2" s="52"/>
      <c r="D2" s="53"/>
      <c r="E2" s="51"/>
      <c r="F2" s="52"/>
      <c r="G2" s="89">
        <f>Summary!E16</f>
        <v>409</v>
      </c>
      <c r="H2" s="47"/>
      <c r="I2" s="55">
        <f>SUM(I7:I49)</f>
        <v>68.5</v>
      </c>
      <c r="J2" s="56">
        <v>100.0</v>
      </c>
    </row>
    <row r="3" ht="14.25" customHeight="1">
      <c r="A3" s="57"/>
      <c r="B3" s="58"/>
      <c r="C3" s="59"/>
      <c r="D3" s="57"/>
      <c r="E3" s="58"/>
      <c r="F3" s="59"/>
      <c r="G3" s="57"/>
      <c r="H3" s="47"/>
      <c r="I3" s="57"/>
      <c r="J3" s="60"/>
    </row>
    <row r="4" ht="14.25" customHeight="1">
      <c r="B4" s="61" t="s">
        <v>73</v>
      </c>
      <c r="C4" s="61" t="s">
        <v>74</v>
      </c>
      <c r="D4" s="61" t="s">
        <v>75</v>
      </c>
      <c r="E4" s="61" t="s">
        <v>76</v>
      </c>
      <c r="F4" s="61" t="s">
        <v>77</v>
      </c>
      <c r="G4" s="61" t="s">
        <v>78</v>
      </c>
      <c r="H4" s="62"/>
      <c r="I4" s="63" t="s">
        <v>79</v>
      </c>
    </row>
    <row r="5" ht="14.25" customHeight="1">
      <c r="A5" s="64" t="s">
        <v>80</v>
      </c>
      <c r="B5" s="44"/>
      <c r="C5" s="44"/>
      <c r="D5" s="44"/>
      <c r="E5" s="44"/>
      <c r="F5" s="44"/>
      <c r="G5" s="45"/>
      <c r="H5" s="62"/>
      <c r="I5" s="5"/>
    </row>
    <row r="6" ht="14.25" customHeight="1">
      <c r="B6" s="65"/>
      <c r="C6" s="66" t="s">
        <v>81</v>
      </c>
      <c r="D6" s="66" t="s">
        <v>82</v>
      </c>
      <c r="E6" s="66" t="s">
        <v>83</v>
      </c>
      <c r="F6" s="66" t="s">
        <v>84</v>
      </c>
      <c r="G6" s="66" t="s">
        <v>85</v>
      </c>
      <c r="H6" s="47"/>
    </row>
    <row r="7" ht="14.25" customHeight="1">
      <c r="B7" s="67" t="s">
        <v>86</v>
      </c>
      <c r="C7" s="68" t="s">
        <v>87</v>
      </c>
      <c r="D7" s="68"/>
      <c r="E7" s="68"/>
      <c r="F7" s="68"/>
      <c r="G7" s="68"/>
      <c r="H7" s="47"/>
      <c r="I7" s="69">
        <f>IF(C7="x","5")+IF(D7="x","4")+IF(E7="x", "3")+IF(F7="x", "2")+IF(G7="x", "1")</f>
        <v>5</v>
      </c>
      <c r="K7" s="70" t="s">
        <v>88</v>
      </c>
      <c r="L7" s="71"/>
      <c r="M7" s="71"/>
      <c r="N7" s="72"/>
    </row>
    <row r="8" ht="14.25" customHeight="1">
      <c r="B8" s="69"/>
      <c r="C8" s="73" t="s">
        <v>89</v>
      </c>
      <c r="D8" s="73" t="s">
        <v>90</v>
      </c>
      <c r="E8" s="73" t="s">
        <v>91</v>
      </c>
      <c r="F8" s="73" t="s">
        <v>92</v>
      </c>
      <c r="G8" s="73" t="s">
        <v>93</v>
      </c>
      <c r="H8" s="47"/>
      <c r="I8" s="2"/>
      <c r="K8" s="74" t="s">
        <v>94</v>
      </c>
      <c r="L8" s="51"/>
      <c r="M8" s="51"/>
      <c r="N8" s="52"/>
    </row>
    <row r="9" ht="14.25" customHeight="1">
      <c r="B9" s="67" t="s">
        <v>95</v>
      </c>
      <c r="C9" s="68" t="s">
        <v>87</v>
      </c>
      <c r="D9" s="68"/>
      <c r="E9" s="68"/>
      <c r="F9" s="68"/>
      <c r="G9" s="68"/>
      <c r="H9" s="47"/>
      <c r="I9" s="69">
        <f>IF(C9="x","10")+IF(D9="x","8")+IF(E9="x", "6")+IF(F9="x", "4")+IF(G9="x", "2")</f>
        <v>10</v>
      </c>
      <c r="K9" s="75"/>
      <c r="N9" s="76"/>
    </row>
    <row r="10" ht="14.25" customHeight="1">
      <c r="B10" s="68"/>
      <c r="C10" s="73" t="s">
        <v>96</v>
      </c>
      <c r="D10" s="73" t="s">
        <v>97</v>
      </c>
      <c r="E10" s="73" t="s">
        <v>98</v>
      </c>
      <c r="F10" s="73" t="s">
        <v>99</v>
      </c>
      <c r="G10" s="73" t="s">
        <v>100</v>
      </c>
      <c r="H10" s="47"/>
      <c r="I10" s="2"/>
      <c r="K10" s="75"/>
      <c r="N10" s="76"/>
    </row>
    <row r="11" ht="14.25" customHeight="1">
      <c r="B11" s="77" t="s">
        <v>101</v>
      </c>
      <c r="C11" s="68"/>
      <c r="D11" s="68"/>
      <c r="E11" s="68"/>
      <c r="F11" s="68" t="s">
        <v>87</v>
      </c>
      <c r="G11" s="68"/>
      <c r="H11" s="47"/>
      <c r="I11" s="69">
        <f>IF(C11="x","7.5")+IF(D11="x","6")+IF(E11="x", "4.5")+IF(F11="x", "3")+IF(G11="x", "1.5")</f>
        <v>3</v>
      </c>
      <c r="K11" s="75"/>
      <c r="N11" s="76"/>
    </row>
    <row r="12" ht="14.25" customHeight="1">
      <c r="B12" s="68"/>
      <c r="C12" s="73" t="s">
        <v>102</v>
      </c>
      <c r="D12" s="73" t="s">
        <v>103</v>
      </c>
      <c r="E12" s="73" t="s">
        <v>104</v>
      </c>
      <c r="F12" s="73" t="s">
        <v>105</v>
      </c>
      <c r="G12" s="73">
        <v>0.0</v>
      </c>
      <c r="H12" s="47"/>
      <c r="I12" s="2"/>
      <c r="K12" s="57"/>
      <c r="L12" s="58"/>
      <c r="M12" s="58"/>
      <c r="N12" s="59"/>
    </row>
    <row r="13" ht="14.25" customHeight="1">
      <c r="B13" s="77" t="s">
        <v>106</v>
      </c>
      <c r="C13" s="68"/>
      <c r="D13" s="68"/>
      <c r="E13" s="68" t="s">
        <v>87</v>
      </c>
      <c r="F13" s="68"/>
      <c r="G13" s="68"/>
      <c r="H13" s="47"/>
      <c r="I13" s="69">
        <f>IF(C13="x","7.5")+IF(D13="x","6")+IF(E13="x", "4.5")+IF(F13="x", "3")+IF(G13="x", "1.5")</f>
        <v>4.5</v>
      </c>
      <c r="K13" s="53" t="s">
        <v>107</v>
      </c>
      <c r="L13" s="51"/>
      <c r="M13" s="51"/>
      <c r="N13" s="52"/>
    </row>
    <row r="14" ht="14.25" customHeight="1">
      <c r="B14" s="69"/>
      <c r="C14" s="73" t="s">
        <v>203</v>
      </c>
      <c r="D14" s="73" t="s">
        <v>109</v>
      </c>
      <c r="E14" s="73" t="s">
        <v>110</v>
      </c>
      <c r="F14" s="73" t="s">
        <v>111</v>
      </c>
      <c r="G14" s="73" t="s">
        <v>112</v>
      </c>
      <c r="H14" s="47"/>
      <c r="I14" s="2"/>
      <c r="K14" s="75"/>
      <c r="N14" s="76"/>
    </row>
    <row r="15" ht="14.25" customHeight="1">
      <c r="B15" s="67" t="s">
        <v>113</v>
      </c>
      <c r="C15" s="68" t="s">
        <v>87</v>
      </c>
      <c r="D15" s="68"/>
      <c r="E15" s="68"/>
      <c r="F15" s="68"/>
      <c r="G15" s="68"/>
      <c r="H15" s="47"/>
      <c r="I15" s="69">
        <f>IF(C15="x","5")+IF(D15="x","3")+IF(E15="x", "1")+IF(F15="x", "0")+IF(G15="x", "-2")</f>
        <v>5</v>
      </c>
      <c r="K15" s="75"/>
      <c r="N15" s="76"/>
    </row>
    <row r="16" ht="14.25" customHeight="1">
      <c r="B16" s="69"/>
      <c r="C16" s="73" t="s">
        <v>114</v>
      </c>
      <c r="D16" s="73" t="s">
        <v>115</v>
      </c>
      <c r="E16" s="73" t="s">
        <v>116</v>
      </c>
      <c r="F16" s="73" t="s">
        <v>117</v>
      </c>
      <c r="G16" s="73" t="s">
        <v>118</v>
      </c>
      <c r="H16" s="47"/>
      <c r="I16" s="2"/>
      <c r="K16" s="75"/>
      <c r="N16" s="76"/>
    </row>
    <row r="17" ht="14.25" customHeight="1">
      <c r="B17" s="67" t="s">
        <v>119</v>
      </c>
      <c r="C17" s="68" t="s">
        <v>87</v>
      </c>
      <c r="D17" s="68"/>
      <c r="E17" s="68"/>
      <c r="F17" s="68"/>
      <c r="G17" s="68"/>
      <c r="H17" s="47"/>
      <c r="I17" s="69">
        <f>IF(C17="x","5")+IF(D17="x","4")+IF(E17="x", "3")+IF(F17="x", "2")+IF(G17="x", "1")</f>
        <v>5</v>
      </c>
      <c r="K17" s="75"/>
      <c r="N17" s="76"/>
    </row>
    <row r="18" ht="14.25" customHeight="1">
      <c r="B18" s="68"/>
      <c r="C18" s="73" t="s">
        <v>120</v>
      </c>
      <c r="D18" s="73"/>
      <c r="E18" s="73" t="s">
        <v>121</v>
      </c>
      <c r="F18" s="73"/>
      <c r="G18" s="73" t="s">
        <v>122</v>
      </c>
      <c r="H18" s="47"/>
      <c r="I18" s="2"/>
      <c r="K18" s="57"/>
      <c r="L18" s="58"/>
      <c r="M18" s="58"/>
      <c r="N18" s="59"/>
    </row>
    <row r="19" ht="14.25" customHeight="1">
      <c r="B19" s="77" t="s">
        <v>123</v>
      </c>
      <c r="C19" s="68" t="s">
        <v>87</v>
      </c>
      <c r="D19" s="68"/>
      <c r="E19" s="68"/>
      <c r="F19" s="68"/>
      <c r="G19" s="68"/>
      <c r="H19" s="47"/>
      <c r="I19" s="69">
        <f>IF(C19="x","10")+IF(D19="x","8")+IF(E19="x", "6")+IF(F19="x", "4")+IF(G19="x", "2")</f>
        <v>10</v>
      </c>
    </row>
    <row r="20" ht="14.25" customHeight="1">
      <c r="B20" s="68"/>
      <c r="C20" s="73" t="s">
        <v>124</v>
      </c>
      <c r="D20" s="73" t="s">
        <v>125</v>
      </c>
      <c r="E20" s="73" t="s">
        <v>126</v>
      </c>
      <c r="F20" s="73" t="s">
        <v>127</v>
      </c>
      <c r="G20" s="73" t="s">
        <v>128</v>
      </c>
      <c r="H20" s="47"/>
      <c r="I20" s="2"/>
    </row>
    <row r="21" ht="14.25" customHeight="1">
      <c r="B21" s="77" t="s">
        <v>129</v>
      </c>
      <c r="C21" s="68"/>
      <c r="D21" s="68"/>
      <c r="E21" s="68"/>
      <c r="F21" s="68" t="s">
        <v>87</v>
      </c>
      <c r="G21" s="68"/>
      <c r="H21" s="47"/>
      <c r="I21" s="69">
        <f>IF(C21="x","10")+IF(D21="x","8")+IF(E21="x", "6")+IF(F21="x", "4")+IF(G21="x", "2")</f>
        <v>4</v>
      </c>
    </row>
    <row r="22" ht="14.25" customHeight="1">
      <c r="B22" s="69"/>
      <c r="C22" s="73" t="s">
        <v>130</v>
      </c>
      <c r="D22" s="73" t="s">
        <v>131</v>
      </c>
      <c r="E22" s="73" t="s">
        <v>132</v>
      </c>
      <c r="F22" s="73" t="s">
        <v>133</v>
      </c>
      <c r="G22" s="73" t="s">
        <v>134</v>
      </c>
      <c r="H22" s="47"/>
      <c r="I22" s="2"/>
    </row>
    <row r="23" ht="14.25" customHeight="1">
      <c r="B23" s="78" t="s">
        <v>135</v>
      </c>
      <c r="C23" s="79" t="s">
        <v>87</v>
      </c>
      <c r="D23" s="79"/>
      <c r="E23" s="79"/>
      <c r="F23" s="79"/>
      <c r="G23" s="79"/>
      <c r="H23" s="47"/>
      <c r="I23" s="69">
        <f>IF(C23="x","5")+IF(D23="x","4")+IF(E23="x", "3")+IF(F23="x", "2")+IF(G23="x", "1")</f>
        <v>5</v>
      </c>
    </row>
    <row r="24" ht="14.25" customHeight="1">
      <c r="A24" s="80" t="s">
        <v>136</v>
      </c>
      <c r="B24" s="44"/>
      <c r="C24" s="44"/>
      <c r="D24" s="44"/>
      <c r="E24" s="44"/>
      <c r="F24" s="44"/>
      <c r="G24" s="45"/>
      <c r="H24" s="47"/>
      <c r="I24" s="2"/>
    </row>
    <row r="25" ht="14.25" customHeight="1">
      <c r="B25" s="65"/>
      <c r="C25" s="66" t="s">
        <v>137</v>
      </c>
      <c r="D25" s="66" t="s">
        <v>138</v>
      </c>
      <c r="E25" s="66" t="s">
        <v>139</v>
      </c>
      <c r="F25" s="66" t="s">
        <v>140</v>
      </c>
      <c r="G25" s="66" t="s">
        <v>141</v>
      </c>
      <c r="H25" s="47"/>
      <c r="I25" s="2"/>
    </row>
    <row r="26" ht="14.25" customHeight="1">
      <c r="B26" s="81" t="s">
        <v>142</v>
      </c>
      <c r="C26" s="68"/>
      <c r="D26" s="68"/>
      <c r="E26" s="68"/>
      <c r="F26" s="68"/>
      <c r="G26" s="68"/>
      <c r="H26" s="47"/>
      <c r="I26" s="69">
        <f>IF(C26="x","5")+IF(D26="x","3")+IF(E26="x", "1")+IF(F26="x", "0")+IF(G26="x", "-2")</f>
        <v>0</v>
      </c>
    </row>
    <row r="27" ht="14.25" customHeight="1">
      <c r="B27" s="69"/>
      <c r="C27" s="73" t="s">
        <v>143</v>
      </c>
      <c r="D27" s="73"/>
      <c r="E27" s="73" t="s">
        <v>144</v>
      </c>
      <c r="F27" s="73"/>
      <c r="G27" s="73" t="s">
        <v>145</v>
      </c>
      <c r="H27" s="47"/>
      <c r="I27" s="2"/>
    </row>
    <row r="28" ht="14.25" customHeight="1">
      <c r="B28" s="81" t="s">
        <v>146</v>
      </c>
      <c r="C28" s="68"/>
      <c r="D28" s="68"/>
      <c r="E28" s="68"/>
      <c r="F28" s="68"/>
      <c r="G28" s="68"/>
      <c r="H28" s="47"/>
      <c r="I28" s="69">
        <f>IF(C28="x","5")+IF(D28="x","4")+IF(E28="x", "3")+IF(F28="x", "2")+IF(G28="x", "1")</f>
        <v>0</v>
      </c>
    </row>
    <row r="29" ht="14.25" customHeight="1">
      <c r="B29" s="69"/>
      <c r="C29" s="73" t="s">
        <v>147</v>
      </c>
      <c r="D29" s="73" t="s">
        <v>148</v>
      </c>
      <c r="E29" s="73" t="s">
        <v>149</v>
      </c>
      <c r="F29" s="82" t="s">
        <v>150</v>
      </c>
      <c r="G29" s="73" t="s">
        <v>151</v>
      </c>
      <c r="H29" s="47"/>
      <c r="I29" s="2"/>
    </row>
    <row r="30" ht="14.25" customHeight="1">
      <c r="B30" s="81" t="s">
        <v>152</v>
      </c>
      <c r="C30" s="68"/>
      <c r="D30" s="68"/>
      <c r="E30" s="68"/>
      <c r="F30" s="68"/>
      <c r="G30" s="68"/>
      <c r="H30" s="47"/>
      <c r="I30" s="69">
        <f>IF(C30="x","5")+IF(D30="x","2.5")+IF(E30="x", "0")+IF(F30="x", "-1")+IF(G30="x", "-3")</f>
        <v>0</v>
      </c>
    </row>
    <row r="31" ht="14.25" customHeight="1">
      <c r="B31" s="69"/>
      <c r="C31" s="73" t="s">
        <v>153</v>
      </c>
      <c r="D31" s="73" t="s">
        <v>154</v>
      </c>
      <c r="E31" s="73" t="s">
        <v>155</v>
      </c>
      <c r="F31" s="73" t="s">
        <v>156</v>
      </c>
      <c r="G31" s="73" t="s">
        <v>157</v>
      </c>
      <c r="H31" s="47"/>
      <c r="I31" s="2"/>
    </row>
    <row r="32" ht="14.25" customHeight="1">
      <c r="B32" s="83" t="s">
        <v>158</v>
      </c>
      <c r="C32" s="68"/>
      <c r="D32" s="68"/>
      <c r="E32" s="68"/>
      <c r="F32" s="68"/>
      <c r="G32" s="68"/>
      <c r="H32" s="47"/>
      <c r="I32" s="69">
        <f>IF(C32="x","5")+IF(D32="x","3")+IF(E32="x", "2")+IF(F32="x", "0")+IF(G32="x", "-1")</f>
        <v>0</v>
      </c>
    </row>
    <row r="33" ht="14.25" customHeight="1">
      <c r="B33" s="69"/>
      <c r="C33" s="73" t="s">
        <v>159</v>
      </c>
      <c r="D33" s="73" t="s">
        <v>160</v>
      </c>
      <c r="E33" s="73" t="s">
        <v>161</v>
      </c>
      <c r="F33" s="73" t="s">
        <v>162</v>
      </c>
      <c r="G33" s="73" t="s">
        <v>163</v>
      </c>
      <c r="H33" s="47"/>
      <c r="I33" s="2"/>
    </row>
    <row r="34" ht="14.25" customHeight="1">
      <c r="B34" s="81" t="s">
        <v>164</v>
      </c>
      <c r="C34" s="68"/>
      <c r="D34" s="68"/>
      <c r="E34" s="84"/>
      <c r="F34" s="68"/>
      <c r="G34" s="68"/>
      <c r="H34" s="47"/>
      <c r="I34" s="69">
        <f>IF(C34="x","7.5")+IF(D34="x","6")+IF(E34="x", "4.5")+IF(F34="x", "3")+IF(G34="x", "-1")</f>
        <v>0</v>
      </c>
    </row>
    <row r="35" ht="14.25" customHeight="1">
      <c r="B35" s="69"/>
      <c r="C35" s="73" t="s">
        <v>165</v>
      </c>
      <c r="D35" s="73" t="s">
        <v>166</v>
      </c>
      <c r="E35" s="73" t="s">
        <v>167</v>
      </c>
      <c r="F35" s="73" t="s">
        <v>168</v>
      </c>
      <c r="G35" s="73" t="s">
        <v>169</v>
      </c>
      <c r="H35" s="47"/>
      <c r="I35" s="2"/>
    </row>
    <row r="36" ht="14.25" customHeight="1">
      <c r="B36" s="85" t="s">
        <v>170</v>
      </c>
      <c r="C36" s="79"/>
      <c r="D36" s="79"/>
      <c r="E36" s="79"/>
      <c r="F36" s="79"/>
      <c r="G36" s="79"/>
      <c r="H36" s="47"/>
      <c r="I36" s="69">
        <f>IF(C36="x","7.5")+IF(D36="x","6")+IF(E36="x", "4.5")+IF(F36="x", "3")+IF(G36="x", "1.5")</f>
        <v>0</v>
      </c>
    </row>
    <row r="37" ht="14.25" customHeight="1">
      <c r="A37" s="86" t="s">
        <v>171</v>
      </c>
      <c r="B37" s="44"/>
      <c r="C37" s="44"/>
      <c r="D37" s="44"/>
      <c r="E37" s="44"/>
      <c r="F37" s="44"/>
      <c r="G37" s="45"/>
      <c r="H37" s="47"/>
      <c r="I37" s="2"/>
    </row>
    <row r="38" ht="14.25" customHeight="1">
      <c r="B38" s="65"/>
      <c r="C38" s="66" t="s">
        <v>172</v>
      </c>
      <c r="D38" s="66" t="s">
        <v>173</v>
      </c>
      <c r="E38" s="66" t="s">
        <v>174</v>
      </c>
      <c r="F38" s="66" t="s">
        <v>175</v>
      </c>
      <c r="G38" s="66" t="s">
        <v>176</v>
      </c>
      <c r="H38" s="47"/>
      <c r="I38" s="2"/>
    </row>
    <row r="39" ht="14.25" customHeight="1">
      <c r="B39" s="87" t="s">
        <v>177</v>
      </c>
      <c r="C39" s="68"/>
      <c r="D39" s="68"/>
      <c r="E39" s="68"/>
      <c r="F39" s="68"/>
      <c r="G39" s="68" t="s">
        <v>87</v>
      </c>
      <c r="H39" s="47"/>
      <c r="I39" s="69">
        <f>IF(C39="x","5")+IF(D39="x","4")+IF(E39="x", "3")+IF(F39="x", "2")+IF(G39="x", "1")</f>
        <v>1</v>
      </c>
    </row>
    <row r="40" ht="14.25" customHeight="1">
      <c r="B40" s="69"/>
      <c r="C40" s="73" t="s">
        <v>178</v>
      </c>
      <c r="D40" s="73" t="s">
        <v>179</v>
      </c>
      <c r="E40" s="73" t="s">
        <v>180</v>
      </c>
      <c r="F40" s="73" t="s">
        <v>181</v>
      </c>
      <c r="G40" s="73" t="s">
        <v>182</v>
      </c>
      <c r="H40" s="47"/>
      <c r="I40" s="2"/>
    </row>
    <row r="41" ht="14.25" customHeight="1">
      <c r="B41" s="87" t="s">
        <v>183</v>
      </c>
      <c r="C41" s="68"/>
      <c r="D41" s="68" t="s">
        <v>87</v>
      </c>
      <c r="E41" s="68"/>
      <c r="F41" s="68"/>
      <c r="G41" s="68"/>
      <c r="H41" s="47"/>
      <c r="I41" s="69">
        <f>IF(C41="x","7.5")+IF(D41="x","6")+IF(E41="x", "4.5")+IF(F41="x", "3")+IF(G41="x", "1.5")</f>
        <v>6</v>
      </c>
    </row>
    <row r="42" ht="14.25" customHeight="1">
      <c r="B42" s="69"/>
      <c r="C42" s="73" t="s">
        <v>184</v>
      </c>
      <c r="D42" s="73" t="s">
        <v>185</v>
      </c>
      <c r="E42" s="73" t="s">
        <v>186</v>
      </c>
      <c r="F42" s="73" t="s">
        <v>187</v>
      </c>
      <c r="G42" s="73" t="s">
        <v>188</v>
      </c>
      <c r="H42" s="47"/>
      <c r="I42" s="2"/>
    </row>
    <row r="43" ht="14.25" customHeight="1">
      <c r="B43" s="88" t="s">
        <v>189</v>
      </c>
      <c r="C43" s="68"/>
      <c r="D43" s="68"/>
      <c r="E43" s="68"/>
      <c r="F43" s="68" t="s">
        <v>87</v>
      </c>
      <c r="G43" s="68"/>
      <c r="H43" s="47"/>
      <c r="I43" s="69">
        <f>IF(C43="x","7.5")+IF(D43="x","6")+IF(E43="x", "4.5")+IF(F43="x", "3")+IF(G43="x", "1.5")</f>
        <v>3</v>
      </c>
    </row>
    <row r="44" ht="14.25" customHeight="1">
      <c r="B44" s="69"/>
      <c r="C44" s="73" t="s">
        <v>190</v>
      </c>
      <c r="D44" s="73" t="s">
        <v>191</v>
      </c>
      <c r="E44" s="73" t="s">
        <v>192</v>
      </c>
      <c r="F44" s="73" t="s">
        <v>193</v>
      </c>
      <c r="G44" s="73" t="s">
        <v>194</v>
      </c>
      <c r="H44" s="47"/>
      <c r="I44" s="2"/>
    </row>
    <row r="45" ht="14.25" customHeight="1">
      <c r="B45" s="87" t="s">
        <v>195</v>
      </c>
      <c r="C45" s="68" t="s">
        <v>87</v>
      </c>
      <c r="D45" s="68"/>
      <c r="E45" s="68"/>
      <c r="F45" s="68"/>
      <c r="G45" s="68"/>
      <c r="H45" s="47"/>
      <c r="I45" s="69">
        <f>IF(C45="x","5")+IF(D45="x","4")+IF(E45="x", "3")+IF(F45="x", "2")+IF(G45="x", "1")</f>
        <v>5</v>
      </c>
    </row>
    <row r="46" ht="14.25" customHeight="1">
      <c r="B46" s="69"/>
      <c r="C46" s="73" t="s">
        <v>196</v>
      </c>
      <c r="D46" s="73" t="s">
        <v>197</v>
      </c>
      <c r="E46" s="73" t="s">
        <v>198</v>
      </c>
      <c r="F46" s="73" t="s">
        <v>199</v>
      </c>
      <c r="G46" s="73" t="s">
        <v>200</v>
      </c>
      <c r="H46" s="47"/>
      <c r="I46" s="2"/>
    </row>
    <row r="47" ht="14.25" customHeight="1">
      <c r="B47" s="87" t="s">
        <v>201</v>
      </c>
      <c r="C47" s="68"/>
      <c r="D47" s="68"/>
      <c r="E47" s="68"/>
      <c r="F47" s="68"/>
      <c r="G47" s="68" t="s">
        <v>87</v>
      </c>
      <c r="H47" s="47"/>
      <c r="I47" s="69">
        <f>IF(C47="x","10")+IF(D47="x","8")+IF(E47="x", "6")+IF(F47="x", "4")+IF(G47="x", "2")</f>
        <v>2</v>
      </c>
    </row>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3">
    <mergeCell ref="J2:J3"/>
    <mergeCell ref="K7:N7"/>
    <mergeCell ref="K8:N12"/>
    <mergeCell ref="K13:N18"/>
    <mergeCell ref="A24:G24"/>
    <mergeCell ref="A37:G37"/>
    <mergeCell ref="A1:C1"/>
    <mergeCell ref="D1:F1"/>
    <mergeCell ref="A2:C3"/>
    <mergeCell ref="D2:F3"/>
    <mergeCell ref="G2:G3"/>
    <mergeCell ref="I2:I3"/>
    <mergeCell ref="A5:G5"/>
  </mergeCells>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32.57"/>
    <col customWidth="1" min="3" max="3" width="34.29"/>
    <col customWidth="1" min="4" max="4" width="33.43"/>
    <col customWidth="1" min="5" max="5" width="30.0"/>
    <col customWidth="1" min="6" max="6" width="31.0"/>
    <col customWidth="1" min="7" max="7" width="35.86"/>
    <col customWidth="1" min="8" max="8" width="2.29"/>
    <col customWidth="1" min="9" max="9" width="17.0"/>
    <col customWidth="1" min="10" max="10" width="21.86"/>
    <col customWidth="1" min="11" max="26" width="8.71"/>
  </cols>
  <sheetData>
    <row r="1" ht="14.25" customHeight="1">
      <c r="A1" s="43" t="s">
        <v>67</v>
      </c>
      <c r="B1" s="44"/>
      <c r="C1" s="45"/>
      <c r="D1" s="43" t="s">
        <v>68</v>
      </c>
      <c r="E1" s="44"/>
      <c r="F1" s="45"/>
      <c r="G1" s="46" t="s">
        <v>69</v>
      </c>
      <c r="H1" s="47"/>
      <c r="I1" s="48" t="s">
        <v>70</v>
      </c>
      <c r="J1" s="49" t="s">
        <v>71</v>
      </c>
    </row>
    <row r="2" ht="14.25" customHeight="1">
      <c r="A2" s="50" t="s">
        <v>208</v>
      </c>
      <c r="B2" s="51"/>
      <c r="C2" s="52"/>
      <c r="D2" s="53"/>
      <c r="E2" s="51"/>
      <c r="F2" s="52"/>
      <c r="G2" s="89">
        <f>Summary!E18</f>
        <v>22.5</v>
      </c>
      <c r="H2" s="47"/>
      <c r="I2" s="55">
        <f>SUM(I7:I49)</f>
        <v>71</v>
      </c>
      <c r="J2" s="56">
        <v>100.0</v>
      </c>
    </row>
    <row r="3" ht="14.25" customHeight="1">
      <c r="A3" s="57"/>
      <c r="B3" s="58"/>
      <c r="C3" s="59"/>
      <c r="D3" s="57"/>
      <c r="E3" s="58"/>
      <c r="F3" s="59"/>
      <c r="G3" s="57"/>
      <c r="H3" s="47"/>
      <c r="I3" s="57"/>
      <c r="J3" s="60"/>
    </row>
    <row r="4" ht="14.25" customHeight="1">
      <c r="B4" s="61" t="s">
        <v>73</v>
      </c>
      <c r="C4" s="61" t="s">
        <v>74</v>
      </c>
      <c r="D4" s="61" t="s">
        <v>75</v>
      </c>
      <c r="E4" s="61" t="s">
        <v>76</v>
      </c>
      <c r="F4" s="61" t="s">
        <v>77</v>
      </c>
      <c r="G4" s="61" t="s">
        <v>78</v>
      </c>
      <c r="H4" s="62"/>
      <c r="I4" s="63" t="s">
        <v>79</v>
      </c>
    </row>
    <row r="5" ht="14.25" customHeight="1">
      <c r="A5" s="64" t="s">
        <v>80</v>
      </c>
      <c r="B5" s="44"/>
      <c r="C5" s="44"/>
      <c r="D5" s="44"/>
      <c r="E5" s="44"/>
      <c r="F5" s="44"/>
      <c r="G5" s="45"/>
      <c r="H5" s="62"/>
      <c r="I5" s="5"/>
    </row>
    <row r="6" ht="14.25" customHeight="1">
      <c r="B6" s="65"/>
      <c r="C6" s="66" t="s">
        <v>81</v>
      </c>
      <c r="D6" s="66" t="s">
        <v>82</v>
      </c>
      <c r="E6" s="66" t="s">
        <v>83</v>
      </c>
      <c r="F6" s="66" t="s">
        <v>84</v>
      </c>
      <c r="G6" s="66" t="s">
        <v>85</v>
      </c>
      <c r="H6" s="47"/>
    </row>
    <row r="7" ht="14.25" customHeight="1">
      <c r="B7" s="67" t="s">
        <v>86</v>
      </c>
      <c r="C7" s="68" t="s">
        <v>87</v>
      </c>
      <c r="D7" s="68"/>
      <c r="E7" s="68"/>
      <c r="F7" s="68"/>
      <c r="G7" s="68"/>
      <c r="H7" s="47"/>
      <c r="I7" s="69">
        <f>IF(C7="x","5")+IF(D7="x","4")+IF(E7="x", "3")+IF(F7="x", "2")+IF(G7="x", "1")</f>
        <v>5</v>
      </c>
    </row>
    <row r="8" ht="14.25" customHeight="1">
      <c r="B8" s="69"/>
      <c r="C8" s="73" t="s">
        <v>89</v>
      </c>
      <c r="D8" s="73" t="s">
        <v>90</v>
      </c>
      <c r="E8" s="73" t="s">
        <v>91</v>
      </c>
      <c r="F8" s="73" t="s">
        <v>92</v>
      </c>
      <c r="G8" s="73" t="s">
        <v>93</v>
      </c>
      <c r="H8" s="47"/>
      <c r="I8" s="2"/>
    </row>
    <row r="9" ht="14.25" customHeight="1">
      <c r="B9" s="67" t="s">
        <v>95</v>
      </c>
      <c r="C9" s="68" t="s">
        <v>87</v>
      </c>
      <c r="D9" s="68"/>
      <c r="E9" s="68"/>
      <c r="F9" s="68"/>
      <c r="G9" s="68"/>
      <c r="H9" s="47"/>
      <c r="I9" s="69">
        <f>IF(C9="x","10")+IF(D9="x","8")+IF(E9="x", "6")+IF(F9="x", "4")+IF(G9="x", "2")</f>
        <v>10</v>
      </c>
      <c r="K9" s="70" t="s">
        <v>88</v>
      </c>
      <c r="L9" s="71"/>
      <c r="M9" s="71"/>
      <c r="N9" s="72"/>
    </row>
    <row r="10" ht="14.25" customHeight="1">
      <c r="B10" s="68"/>
      <c r="C10" s="73" t="s">
        <v>96</v>
      </c>
      <c r="D10" s="73" t="s">
        <v>97</v>
      </c>
      <c r="E10" s="73" t="s">
        <v>98</v>
      </c>
      <c r="F10" s="73" t="s">
        <v>99</v>
      </c>
      <c r="G10" s="73" t="s">
        <v>100</v>
      </c>
      <c r="H10" s="47"/>
      <c r="I10" s="2"/>
      <c r="K10" s="74" t="s">
        <v>94</v>
      </c>
      <c r="L10" s="51"/>
      <c r="M10" s="51"/>
      <c r="N10" s="52"/>
    </row>
    <row r="11" ht="14.25" customHeight="1">
      <c r="B11" s="77" t="s">
        <v>101</v>
      </c>
      <c r="C11" s="68"/>
      <c r="D11" s="68"/>
      <c r="E11" s="68"/>
      <c r="F11" s="68" t="s">
        <v>87</v>
      </c>
      <c r="G11" s="68"/>
      <c r="H11" s="47"/>
      <c r="I11" s="69">
        <f>IF(C11="x","7.5")+IF(D11="x","6")+IF(E11="x", "4.5")+IF(F11="x", "3")+IF(G11="x", "1.5")</f>
        <v>3</v>
      </c>
      <c r="K11" s="75"/>
      <c r="N11" s="76"/>
    </row>
    <row r="12" ht="14.25" customHeight="1">
      <c r="B12" s="68"/>
      <c r="C12" s="73" t="s">
        <v>102</v>
      </c>
      <c r="D12" s="73" t="s">
        <v>103</v>
      </c>
      <c r="E12" s="73" t="s">
        <v>104</v>
      </c>
      <c r="F12" s="73" t="s">
        <v>105</v>
      </c>
      <c r="G12" s="73">
        <v>0.0</v>
      </c>
      <c r="H12" s="47"/>
      <c r="I12" s="2"/>
      <c r="K12" s="75"/>
      <c r="N12" s="76"/>
    </row>
    <row r="13" ht="14.25" customHeight="1">
      <c r="B13" s="77" t="s">
        <v>106</v>
      </c>
      <c r="C13" s="68"/>
      <c r="D13" s="68"/>
      <c r="E13" s="68" t="s">
        <v>87</v>
      </c>
      <c r="F13" s="68"/>
      <c r="G13" s="68"/>
      <c r="H13" s="47"/>
      <c r="I13" s="69">
        <f>IF(C13="x","7.5")+IF(D13="x","6")+IF(E13="x", "4.5")+IF(F13="x", "3")+IF(G13="x", "1.5")</f>
        <v>4.5</v>
      </c>
      <c r="K13" s="75"/>
      <c r="N13" s="76"/>
    </row>
    <row r="14" ht="14.25" customHeight="1">
      <c r="B14" s="69"/>
      <c r="C14" s="73" t="s">
        <v>203</v>
      </c>
      <c r="D14" s="73" t="s">
        <v>109</v>
      </c>
      <c r="E14" s="73" t="s">
        <v>110</v>
      </c>
      <c r="F14" s="73" t="s">
        <v>111</v>
      </c>
      <c r="G14" s="73" t="s">
        <v>112</v>
      </c>
      <c r="H14" s="47"/>
      <c r="I14" s="2"/>
      <c r="K14" s="57"/>
      <c r="L14" s="58"/>
      <c r="M14" s="58"/>
      <c r="N14" s="59"/>
    </row>
    <row r="15" ht="14.25" customHeight="1">
      <c r="B15" s="67" t="s">
        <v>113</v>
      </c>
      <c r="C15" s="68" t="s">
        <v>87</v>
      </c>
      <c r="D15" s="68"/>
      <c r="E15" s="68"/>
      <c r="F15" s="68"/>
      <c r="G15" s="68"/>
      <c r="H15" s="47"/>
      <c r="I15" s="69">
        <f>IF(C15="x","5")+IF(D15="x","3")+IF(E15="x", "1")+IF(F15="x", "0")+IF(G15="x", "-2")</f>
        <v>5</v>
      </c>
      <c r="K15" s="53" t="s">
        <v>107</v>
      </c>
      <c r="L15" s="51"/>
      <c r="M15" s="51"/>
      <c r="N15" s="52"/>
    </row>
    <row r="16" ht="14.25" customHeight="1">
      <c r="B16" s="69"/>
      <c r="C16" s="73" t="s">
        <v>114</v>
      </c>
      <c r="D16" s="73" t="s">
        <v>115</v>
      </c>
      <c r="E16" s="73" t="s">
        <v>116</v>
      </c>
      <c r="F16" s="73" t="s">
        <v>117</v>
      </c>
      <c r="G16" s="73" t="s">
        <v>118</v>
      </c>
      <c r="H16" s="47"/>
      <c r="I16" s="2"/>
      <c r="K16" s="75"/>
      <c r="N16" s="76"/>
    </row>
    <row r="17" ht="14.25" customHeight="1">
      <c r="B17" s="67" t="s">
        <v>119</v>
      </c>
      <c r="C17" s="68"/>
      <c r="D17" s="68"/>
      <c r="E17" s="68" t="s">
        <v>87</v>
      </c>
      <c r="F17" s="68"/>
      <c r="G17" s="68"/>
      <c r="H17" s="47"/>
      <c r="I17" s="69">
        <f>IF(C17="x","5")+IF(D17="x","4")+IF(E17="x", "3")+IF(F17="x", "2")+IF(G17="x", "1")</f>
        <v>3</v>
      </c>
      <c r="K17" s="75"/>
      <c r="N17" s="76"/>
    </row>
    <row r="18" ht="14.25" customHeight="1">
      <c r="B18" s="68"/>
      <c r="C18" s="73" t="s">
        <v>120</v>
      </c>
      <c r="D18" s="73"/>
      <c r="E18" s="73" t="s">
        <v>121</v>
      </c>
      <c r="F18" s="73"/>
      <c r="G18" s="73" t="s">
        <v>122</v>
      </c>
      <c r="H18" s="47"/>
      <c r="I18" s="2"/>
      <c r="K18" s="75"/>
      <c r="N18" s="76"/>
    </row>
    <row r="19" ht="14.25" customHeight="1">
      <c r="B19" s="77" t="s">
        <v>123</v>
      </c>
      <c r="C19" s="68" t="s">
        <v>87</v>
      </c>
      <c r="D19" s="68"/>
      <c r="E19" s="68"/>
      <c r="F19" s="68"/>
      <c r="G19" s="68"/>
      <c r="H19" s="47"/>
      <c r="I19" s="69">
        <f>IF(C19="x","10")+IF(D19="x","8")+IF(E19="x", "6")+IF(F19="x", "4")+IF(G19="x", "2")</f>
        <v>10</v>
      </c>
      <c r="K19" s="75"/>
      <c r="N19" s="76"/>
    </row>
    <row r="20" ht="14.25" customHeight="1">
      <c r="B20" s="68"/>
      <c r="C20" s="73" t="s">
        <v>124</v>
      </c>
      <c r="D20" s="73" t="s">
        <v>125</v>
      </c>
      <c r="E20" s="73" t="s">
        <v>126</v>
      </c>
      <c r="F20" s="73" t="s">
        <v>127</v>
      </c>
      <c r="G20" s="73" t="s">
        <v>128</v>
      </c>
      <c r="H20" s="47"/>
      <c r="I20" s="2"/>
      <c r="K20" s="57"/>
      <c r="L20" s="58"/>
      <c r="M20" s="58"/>
      <c r="N20" s="59"/>
    </row>
    <row r="21" ht="14.25" customHeight="1">
      <c r="B21" s="77" t="s">
        <v>129</v>
      </c>
      <c r="C21" s="68"/>
      <c r="D21" s="68" t="s">
        <v>87</v>
      </c>
      <c r="E21" s="68"/>
      <c r="F21" s="68"/>
      <c r="G21" s="68"/>
      <c r="H21" s="47"/>
      <c r="I21" s="69">
        <f>IF(C21="x","10")+IF(D21="x","8")+IF(E21="x", "6")+IF(F21="x", "4")+IF(G21="x", "2")</f>
        <v>8</v>
      </c>
    </row>
    <row r="22" ht="14.25" customHeight="1">
      <c r="B22" s="69"/>
      <c r="C22" s="73" t="s">
        <v>130</v>
      </c>
      <c r="D22" s="73" t="s">
        <v>131</v>
      </c>
      <c r="E22" s="73" t="s">
        <v>132</v>
      </c>
      <c r="F22" s="73" t="s">
        <v>133</v>
      </c>
      <c r="G22" s="73" t="s">
        <v>134</v>
      </c>
      <c r="H22" s="47"/>
      <c r="I22" s="2"/>
    </row>
    <row r="23" ht="14.25" customHeight="1">
      <c r="B23" s="78" t="s">
        <v>135</v>
      </c>
      <c r="C23" s="79"/>
      <c r="D23" s="79" t="s">
        <v>87</v>
      </c>
      <c r="E23" s="79"/>
      <c r="F23" s="79"/>
      <c r="G23" s="79"/>
      <c r="H23" s="47"/>
      <c r="I23" s="69">
        <f>IF(C23="x","5")+IF(D23="x","4")+IF(E23="x", "3")+IF(F23="x", "2")+IF(G23="x", "1")</f>
        <v>4</v>
      </c>
    </row>
    <row r="24" ht="14.25" customHeight="1">
      <c r="A24" s="80" t="s">
        <v>136</v>
      </c>
      <c r="B24" s="44"/>
      <c r="C24" s="44"/>
      <c r="D24" s="44"/>
      <c r="E24" s="44"/>
      <c r="F24" s="44"/>
      <c r="G24" s="45"/>
      <c r="H24" s="47"/>
      <c r="I24" s="2"/>
    </row>
    <row r="25" ht="14.25" customHeight="1">
      <c r="B25" s="65"/>
      <c r="C25" s="66" t="s">
        <v>137</v>
      </c>
      <c r="D25" s="66" t="s">
        <v>138</v>
      </c>
      <c r="E25" s="66" t="s">
        <v>139</v>
      </c>
      <c r="F25" s="66" t="s">
        <v>140</v>
      </c>
      <c r="G25" s="66" t="s">
        <v>141</v>
      </c>
      <c r="H25" s="47"/>
      <c r="I25" s="2"/>
    </row>
    <row r="26" ht="14.25" customHeight="1">
      <c r="B26" s="81" t="s">
        <v>142</v>
      </c>
      <c r="C26" s="68"/>
      <c r="D26" s="68"/>
      <c r="E26" s="68"/>
      <c r="F26" s="68"/>
      <c r="G26" s="68"/>
      <c r="H26" s="47"/>
      <c r="I26" s="69">
        <f>IF(C26="x","5")+IF(D26="x","3")+IF(E26="x", "1")+IF(F26="x", "0")+IF(G26="x", "-2")</f>
        <v>0</v>
      </c>
    </row>
    <row r="27" ht="14.25" customHeight="1">
      <c r="B27" s="69"/>
      <c r="C27" s="73" t="s">
        <v>143</v>
      </c>
      <c r="D27" s="73"/>
      <c r="E27" s="73" t="s">
        <v>144</v>
      </c>
      <c r="F27" s="73"/>
      <c r="G27" s="73" t="s">
        <v>145</v>
      </c>
      <c r="H27" s="47"/>
      <c r="I27" s="2"/>
    </row>
    <row r="28" ht="14.25" customHeight="1">
      <c r="B28" s="81" t="s">
        <v>146</v>
      </c>
      <c r="C28" s="68"/>
      <c r="D28" s="68"/>
      <c r="E28" s="68"/>
      <c r="F28" s="68"/>
      <c r="G28" s="68"/>
      <c r="H28" s="47"/>
      <c r="I28" s="69">
        <f>IF(C28="x","5")+IF(D28="x","4")+IF(E28="x", "3")+IF(F28="x", "2")+IF(G28="x", "1")</f>
        <v>0</v>
      </c>
    </row>
    <row r="29" ht="14.25" customHeight="1">
      <c r="B29" s="69"/>
      <c r="C29" s="73" t="s">
        <v>147</v>
      </c>
      <c r="D29" s="73" t="s">
        <v>148</v>
      </c>
      <c r="E29" s="73" t="s">
        <v>149</v>
      </c>
      <c r="F29" s="82" t="s">
        <v>150</v>
      </c>
      <c r="G29" s="73" t="s">
        <v>151</v>
      </c>
      <c r="H29" s="47"/>
      <c r="I29" s="2"/>
    </row>
    <row r="30" ht="14.25" customHeight="1">
      <c r="B30" s="81" t="s">
        <v>152</v>
      </c>
      <c r="C30" s="68"/>
      <c r="D30" s="68"/>
      <c r="E30" s="68"/>
      <c r="F30" s="68"/>
      <c r="G30" s="68"/>
      <c r="H30" s="47"/>
      <c r="I30" s="69">
        <f>IF(C30="x","5")+IF(D30="x","2.5")+IF(E30="x", "0")+IF(F30="x", "-1")+IF(G30="x", "-3")</f>
        <v>0</v>
      </c>
    </row>
    <row r="31" ht="14.25" customHeight="1">
      <c r="B31" s="69"/>
      <c r="C31" s="73" t="s">
        <v>153</v>
      </c>
      <c r="D31" s="73" t="s">
        <v>154</v>
      </c>
      <c r="E31" s="73" t="s">
        <v>155</v>
      </c>
      <c r="F31" s="73" t="s">
        <v>156</v>
      </c>
      <c r="G31" s="73" t="s">
        <v>157</v>
      </c>
      <c r="H31" s="47"/>
      <c r="I31" s="2"/>
    </row>
    <row r="32" ht="14.25" customHeight="1">
      <c r="B32" s="83" t="s">
        <v>158</v>
      </c>
      <c r="C32" s="68"/>
      <c r="D32" s="68"/>
      <c r="E32" s="68"/>
      <c r="F32" s="68"/>
      <c r="G32" s="68"/>
      <c r="H32" s="47"/>
      <c r="I32" s="69">
        <f>IF(C32="x","5")+IF(D32="x","3")+IF(E32="x", "2")+IF(F32="x", "0")+IF(G32="x", "-1")</f>
        <v>0</v>
      </c>
    </row>
    <row r="33" ht="14.25" customHeight="1">
      <c r="B33" s="69"/>
      <c r="C33" s="73" t="s">
        <v>159</v>
      </c>
      <c r="D33" s="73" t="s">
        <v>160</v>
      </c>
      <c r="E33" s="73" t="s">
        <v>161</v>
      </c>
      <c r="F33" s="73" t="s">
        <v>162</v>
      </c>
      <c r="G33" s="73" t="s">
        <v>163</v>
      </c>
      <c r="H33" s="47"/>
      <c r="I33" s="2"/>
    </row>
    <row r="34" ht="14.25" customHeight="1">
      <c r="B34" s="81" t="s">
        <v>164</v>
      </c>
      <c r="C34" s="68"/>
      <c r="D34" s="68"/>
      <c r="E34" s="84"/>
      <c r="F34" s="68"/>
      <c r="G34" s="68"/>
      <c r="H34" s="47"/>
      <c r="I34" s="69">
        <f>IF(C34="x","7.5")+IF(D34="x","6")+IF(E34="x", "4.5")+IF(F34="x", "3")+IF(G34="x", "-1")</f>
        <v>0</v>
      </c>
    </row>
    <row r="35" ht="14.25" customHeight="1">
      <c r="B35" s="69"/>
      <c r="C35" s="73" t="s">
        <v>165</v>
      </c>
      <c r="D35" s="73" t="s">
        <v>166</v>
      </c>
      <c r="E35" s="73" t="s">
        <v>167</v>
      </c>
      <c r="F35" s="73" t="s">
        <v>168</v>
      </c>
      <c r="G35" s="73" t="s">
        <v>169</v>
      </c>
      <c r="H35" s="47"/>
      <c r="I35" s="2"/>
    </row>
    <row r="36" ht="14.25" customHeight="1">
      <c r="B36" s="85" t="s">
        <v>170</v>
      </c>
      <c r="C36" s="79"/>
      <c r="D36" s="79"/>
      <c r="E36" s="79"/>
      <c r="F36" s="79"/>
      <c r="G36" s="79"/>
      <c r="H36" s="47"/>
      <c r="I36" s="69">
        <f>IF(C36="x","7.5")+IF(D36="x","6")+IF(E36="x", "4.5")+IF(F36="x", "3")+IF(G36="x", "1.5")</f>
        <v>0</v>
      </c>
    </row>
    <row r="37" ht="14.25" customHeight="1">
      <c r="A37" s="86" t="s">
        <v>171</v>
      </c>
      <c r="B37" s="44"/>
      <c r="C37" s="44"/>
      <c r="D37" s="44"/>
      <c r="E37" s="44"/>
      <c r="F37" s="44"/>
      <c r="G37" s="45"/>
      <c r="H37" s="47"/>
      <c r="I37" s="2"/>
    </row>
    <row r="38" ht="14.25" customHeight="1">
      <c r="B38" s="65"/>
      <c r="C38" s="66" t="s">
        <v>172</v>
      </c>
      <c r="D38" s="66" t="s">
        <v>173</v>
      </c>
      <c r="E38" s="66" t="s">
        <v>174</v>
      </c>
      <c r="F38" s="66" t="s">
        <v>175</v>
      </c>
      <c r="G38" s="66" t="s">
        <v>176</v>
      </c>
      <c r="H38" s="47"/>
      <c r="I38" s="2"/>
    </row>
    <row r="39" ht="14.25" customHeight="1">
      <c r="B39" s="87" t="s">
        <v>177</v>
      </c>
      <c r="C39" s="68"/>
      <c r="D39" s="68"/>
      <c r="E39" s="68"/>
      <c r="F39" s="68"/>
      <c r="G39" s="68" t="s">
        <v>87</v>
      </c>
      <c r="H39" s="47"/>
      <c r="I39" s="69">
        <f>IF(C39="x","5")+IF(D39="x","4")+IF(E39="x", "3")+IF(F39="x", "2")+IF(G39="x", "1")</f>
        <v>1</v>
      </c>
    </row>
    <row r="40" ht="14.25" customHeight="1">
      <c r="B40" s="69"/>
      <c r="C40" s="73" t="s">
        <v>178</v>
      </c>
      <c r="D40" s="73" t="s">
        <v>179</v>
      </c>
      <c r="E40" s="73" t="s">
        <v>180</v>
      </c>
      <c r="F40" s="73" t="s">
        <v>181</v>
      </c>
      <c r="G40" s="73" t="s">
        <v>182</v>
      </c>
      <c r="H40" s="47"/>
      <c r="I40" s="2"/>
    </row>
    <row r="41" ht="14.25" customHeight="1">
      <c r="B41" s="87" t="s">
        <v>183</v>
      </c>
      <c r="C41" s="68"/>
      <c r="D41" s="68"/>
      <c r="E41" s="68" t="s">
        <v>87</v>
      </c>
      <c r="F41" s="68"/>
      <c r="G41" s="68"/>
      <c r="H41" s="47"/>
      <c r="I41" s="69">
        <f>IF(C41="x","7.5")+IF(D41="x","6")+IF(E41="x", "4.5")+IF(F41="x", "3")+IF(G41="x", "1.5")</f>
        <v>4.5</v>
      </c>
    </row>
    <row r="42" ht="14.25" customHeight="1">
      <c r="B42" s="69"/>
      <c r="C42" s="73" t="s">
        <v>184</v>
      </c>
      <c r="D42" s="73" t="s">
        <v>185</v>
      </c>
      <c r="E42" s="73" t="s">
        <v>186</v>
      </c>
      <c r="F42" s="73" t="s">
        <v>187</v>
      </c>
      <c r="G42" s="73" t="s">
        <v>188</v>
      </c>
      <c r="H42" s="47"/>
      <c r="I42" s="2"/>
    </row>
    <row r="43" ht="14.25" customHeight="1">
      <c r="B43" s="88" t="s">
        <v>189</v>
      </c>
      <c r="C43" s="68"/>
      <c r="D43" s="68" t="s">
        <v>87</v>
      </c>
      <c r="E43" s="68"/>
      <c r="F43" s="68"/>
      <c r="G43" s="68"/>
      <c r="H43" s="47"/>
      <c r="I43" s="69">
        <f>IF(C43="x","7.5")+IF(D43="x","6")+IF(E43="x", "4.5")+IF(F43="x", "3")+IF(G43="x", "1.5")</f>
        <v>6</v>
      </c>
    </row>
    <row r="44" ht="14.25" customHeight="1">
      <c r="B44" s="69"/>
      <c r="C44" s="73" t="s">
        <v>190</v>
      </c>
      <c r="D44" s="73" t="s">
        <v>191</v>
      </c>
      <c r="E44" s="73" t="s">
        <v>192</v>
      </c>
      <c r="F44" s="73" t="s">
        <v>193</v>
      </c>
      <c r="G44" s="73" t="s">
        <v>194</v>
      </c>
      <c r="H44" s="47"/>
      <c r="I44" s="2"/>
    </row>
    <row r="45" ht="14.25" customHeight="1">
      <c r="B45" s="87" t="s">
        <v>195</v>
      </c>
      <c r="C45" s="68" t="s">
        <v>87</v>
      </c>
      <c r="D45" s="68"/>
      <c r="E45" s="68"/>
      <c r="F45" s="68"/>
      <c r="G45" s="68"/>
      <c r="H45" s="47"/>
      <c r="I45" s="69">
        <f>IF(C45="x","5")+IF(D45="x","4")+IF(E45="x", "3")+IF(F45="x", "2")+IF(G45="x", "1")</f>
        <v>5</v>
      </c>
    </row>
    <row r="46" ht="14.25" customHeight="1">
      <c r="B46" s="69"/>
      <c r="C46" s="73" t="s">
        <v>196</v>
      </c>
      <c r="D46" s="73" t="s">
        <v>197</v>
      </c>
      <c r="E46" s="73" t="s">
        <v>198</v>
      </c>
      <c r="F46" s="73" t="s">
        <v>199</v>
      </c>
      <c r="G46" s="73" t="s">
        <v>200</v>
      </c>
      <c r="H46" s="47"/>
      <c r="I46" s="2"/>
    </row>
    <row r="47" ht="14.25" customHeight="1">
      <c r="B47" s="87" t="s">
        <v>201</v>
      </c>
      <c r="C47" s="68"/>
      <c r="D47" s="68"/>
      <c r="E47" s="68"/>
      <c r="F47" s="68"/>
      <c r="G47" s="68" t="s">
        <v>87</v>
      </c>
      <c r="H47" s="47"/>
      <c r="I47" s="69">
        <f>IF(C47="x","10")+IF(D47="x","8")+IF(E47="x", "6")+IF(F47="x", "4")+IF(G47="x", "2")</f>
        <v>2</v>
      </c>
    </row>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3">
    <mergeCell ref="J2:J3"/>
    <mergeCell ref="K9:N9"/>
    <mergeCell ref="K10:N14"/>
    <mergeCell ref="K15:N20"/>
    <mergeCell ref="A24:G24"/>
    <mergeCell ref="A37:G37"/>
    <mergeCell ref="A1:C1"/>
    <mergeCell ref="D1:F1"/>
    <mergeCell ref="A2:C3"/>
    <mergeCell ref="D2:F3"/>
    <mergeCell ref="G2:G3"/>
    <mergeCell ref="I2:I3"/>
    <mergeCell ref="A5:G5"/>
  </mergeCells>
  <printOptions/>
  <pageMargins bottom="0.75" footer="0.0" header="0.0" left="0.7" right="0.7" top="0.75"/>
  <pageSetup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31.71"/>
    <col customWidth="1" min="3" max="3" width="34.29"/>
    <col customWidth="1" min="4" max="4" width="33.43"/>
    <col customWidth="1" min="5" max="5" width="30.0"/>
    <col customWidth="1" min="6" max="6" width="31.0"/>
    <col customWidth="1" min="7" max="7" width="31.57"/>
    <col customWidth="1" min="8" max="8" width="2.29"/>
    <col customWidth="1" min="9" max="9" width="17.0"/>
    <col customWidth="1" min="10" max="10" width="21.86"/>
    <col customWidth="1" min="11" max="26" width="8.71"/>
  </cols>
  <sheetData>
    <row r="1" ht="14.25" customHeight="1">
      <c r="A1" s="43" t="s">
        <v>67</v>
      </c>
      <c r="B1" s="44"/>
      <c r="C1" s="45"/>
      <c r="D1" s="43" t="s">
        <v>68</v>
      </c>
      <c r="E1" s="44"/>
      <c r="F1" s="45"/>
      <c r="G1" s="46" t="s">
        <v>69</v>
      </c>
      <c r="H1" s="47"/>
      <c r="I1" s="48" t="s">
        <v>70</v>
      </c>
      <c r="J1" s="49" t="s">
        <v>71</v>
      </c>
    </row>
    <row r="2" ht="14.25" customHeight="1">
      <c r="A2" s="50" t="s">
        <v>50</v>
      </c>
      <c r="B2" s="51"/>
      <c r="C2" s="52"/>
      <c r="D2" s="53"/>
      <c r="E2" s="51"/>
      <c r="F2" s="52"/>
      <c r="G2" s="50">
        <f>Summary!E20</f>
        <v>104</v>
      </c>
      <c r="H2" s="47"/>
      <c r="I2" s="55">
        <f>SUM(I7:I49)</f>
        <v>70</v>
      </c>
      <c r="J2" s="56">
        <v>100.0</v>
      </c>
    </row>
    <row r="3" ht="14.25" customHeight="1">
      <c r="A3" s="57"/>
      <c r="B3" s="58"/>
      <c r="C3" s="59"/>
      <c r="D3" s="57"/>
      <c r="E3" s="58"/>
      <c r="F3" s="59"/>
      <c r="G3" s="57"/>
      <c r="H3" s="47"/>
      <c r="I3" s="57"/>
      <c r="J3" s="60"/>
    </row>
    <row r="4" ht="14.25" customHeight="1">
      <c r="B4" s="61" t="s">
        <v>73</v>
      </c>
      <c r="C4" s="61" t="s">
        <v>74</v>
      </c>
      <c r="D4" s="61" t="s">
        <v>75</v>
      </c>
      <c r="E4" s="61" t="s">
        <v>76</v>
      </c>
      <c r="F4" s="61" t="s">
        <v>77</v>
      </c>
      <c r="G4" s="61" t="s">
        <v>78</v>
      </c>
      <c r="H4" s="62"/>
      <c r="I4" s="63" t="s">
        <v>79</v>
      </c>
    </row>
    <row r="5" ht="14.25" customHeight="1">
      <c r="A5" s="64" t="s">
        <v>80</v>
      </c>
      <c r="B5" s="44"/>
      <c r="C5" s="44"/>
      <c r="D5" s="44"/>
      <c r="E5" s="44"/>
      <c r="F5" s="44"/>
      <c r="G5" s="45"/>
      <c r="H5" s="62"/>
      <c r="I5" s="5"/>
    </row>
    <row r="6" ht="14.25" customHeight="1">
      <c r="B6" s="65"/>
      <c r="C6" s="66" t="s">
        <v>81</v>
      </c>
      <c r="D6" s="66" t="s">
        <v>82</v>
      </c>
      <c r="E6" s="66" t="s">
        <v>83</v>
      </c>
      <c r="F6" s="66" t="s">
        <v>84</v>
      </c>
      <c r="G6" s="66" t="s">
        <v>85</v>
      </c>
      <c r="H6" s="47"/>
    </row>
    <row r="7" ht="14.25" customHeight="1">
      <c r="B7" s="67" t="s">
        <v>86</v>
      </c>
      <c r="C7" s="68" t="s">
        <v>87</v>
      </c>
      <c r="D7" s="68"/>
      <c r="E7" s="68"/>
      <c r="F7" s="68"/>
      <c r="G7" s="68"/>
      <c r="H7" s="47"/>
      <c r="I7" s="69">
        <f>IF(C7="x","5")+IF(D7="x","4")+IF(E7="x", "3")+IF(F7="x", "2")+IF(G7="x", "1")</f>
        <v>5</v>
      </c>
      <c r="K7" s="70" t="s">
        <v>88</v>
      </c>
      <c r="L7" s="71"/>
      <c r="M7" s="71"/>
      <c r="N7" s="72"/>
    </row>
    <row r="8" ht="14.25" customHeight="1">
      <c r="B8" s="69"/>
      <c r="C8" s="73" t="s">
        <v>89</v>
      </c>
      <c r="D8" s="73" t="s">
        <v>90</v>
      </c>
      <c r="E8" s="73" t="s">
        <v>91</v>
      </c>
      <c r="F8" s="73" t="s">
        <v>92</v>
      </c>
      <c r="G8" s="73" t="s">
        <v>93</v>
      </c>
      <c r="H8" s="47"/>
      <c r="I8" s="2"/>
      <c r="K8" s="74" t="s">
        <v>94</v>
      </c>
      <c r="L8" s="51"/>
      <c r="M8" s="51"/>
      <c r="N8" s="52"/>
    </row>
    <row r="9" ht="14.25" customHeight="1">
      <c r="B9" s="67" t="s">
        <v>95</v>
      </c>
      <c r="C9" s="68" t="s">
        <v>87</v>
      </c>
      <c r="D9" s="68"/>
      <c r="E9" s="68"/>
      <c r="F9" s="68"/>
      <c r="G9" s="68"/>
      <c r="H9" s="47"/>
      <c r="I9" s="69">
        <f>IF(C9="x","10")+IF(D9="x","8")+IF(E9="x", "6")+IF(F9="x", "4")+IF(G9="x", "2")</f>
        <v>10</v>
      </c>
      <c r="K9" s="75"/>
      <c r="N9" s="76"/>
    </row>
    <row r="10" ht="14.25" customHeight="1">
      <c r="B10" s="68"/>
      <c r="C10" s="73" t="s">
        <v>96</v>
      </c>
      <c r="D10" s="73" t="s">
        <v>97</v>
      </c>
      <c r="E10" s="73" t="s">
        <v>98</v>
      </c>
      <c r="F10" s="73" t="s">
        <v>99</v>
      </c>
      <c r="G10" s="73" t="s">
        <v>100</v>
      </c>
      <c r="H10" s="47"/>
      <c r="I10" s="2"/>
      <c r="K10" s="75"/>
      <c r="N10" s="76"/>
    </row>
    <row r="11" ht="14.25" customHeight="1">
      <c r="B11" s="77" t="s">
        <v>101</v>
      </c>
      <c r="C11" s="68"/>
      <c r="D11" s="68"/>
      <c r="E11" s="68"/>
      <c r="F11" s="68"/>
      <c r="G11" s="68" t="s">
        <v>87</v>
      </c>
      <c r="H11" s="47"/>
      <c r="I11" s="69">
        <f>IF(C11="x","7.5")+IF(D11="x","6")+IF(E11="x", "4.5")+IF(F11="x", "3")+IF(G11="x", "1.5")</f>
        <v>1.5</v>
      </c>
      <c r="K11" s="75"/>
      <c r="N11" s="76"/>
    </row>
    <row r="12" ht="14.25" customHeight="1">
      <c r="B12" s="68"/>
      <c r="C12" s="73" t="s">
        <v>102</v>
      </c>
      <c r="D12" s="73" t="s">
        <v>103</v>
      </c>
      <c r="E12" s="73" t="s">
        <v>104</v>
      </c>
      <c r="F12" s="73" t="s">
        <v>105</v>
      </c>
      <c r="G12" s="73">
        <v>0.0</v>
      </c>
      <c r="H12" s="47"/>
      <c r="I12" s="2"/>
      <c r="K12" s="57"/>
      <c r="L12" s="58"/>
      <c r="M12" s="58"/>
      <c r="N12" s="59"/>
    </row>
    <row r="13" ht="14.25" customHeight="1">
      <c r="B13" s="77" t="s">
        <v>106</v>
      </c>
      <c r="C13" s="68"/>
      <c r="D13" s="68"/>
      <c r="E13" s="68"/>
      <c r="F13" s="68" t="s">
        <v>87</v>
      </c>
      <c r="G13" s="68"/>
      <c r="H13" s="47"/>
      <c r="I13" s="69">
        <f>IF(C13="x","7.5")+IF(D13="x","6")+IF(E13="x", "4.5")+IF(F13="x", "3")+IF(G13="x", "1.5")</f>
        <v>3</v>
      </c>
      <c r="K13" s="53" t="s">
        <v>107</v>
      </c>
      <c r="L13" s="51"/>
      <c r="M13" s="51"/>
      <c r="N13" s="52"/>
    </row>
    <row r="14" ht="14.25" customHeight="1">
      <c r="B14" s="69"/>
      <c r="C14" s="73" t="s">
        <v>203</v>
      </c>
      <c r="D14" s="73" t="s">
        <v>109</v>
      </c>
      <c r="E14" s="73" t="s">
        <v>110</v>
      </c>
      <c r="F14" s="73" t="s">
        <v>111</v>
      </c>
      <c r="G14" s="73" t="s">
        <v>112</v>
      </c>
      <c r="H14" s="47"/>
      <c r="I14" s="2"/>
      <c r="K14" s="75"/>
      <c r="N14" s="76"/>
    </row>
    <row r="15" ht="14.25" customHeight="1">
      <c r="B15" s="67" t="s">
        <v>113</v>
      </c>
      <c r="C15" s="68" t="s">
        <v>87</v>
      </c>
      <c r="D15" s="68"/>
      <c r="E15" s="68"/>
      <c r="F15" s="68"/>
      <c r="G15" s="68"/>
      <c r="H15" s="47"/>
      <c r="I15" s="69">
        <f>IF(C15="x","5")+IF(D15="x","3")+IF(E15="x", "1")+IF(F15="x", "0")+IF(G15="x", "-2")</f>
        <v>5</v>
      </c>
      <c r="K15" s="75"/>
      <c r="N15" s="76"/>
    </row>
    <row r="16" ht="14.25" customHeight="1">
      <c r="B16" s="69"/>
      <c r="C16" s="73" t="s">
        <v>114</v>
      </c>
      <c r="D16" s="73" t="s">
        <v>115</v>
      </c>
      <c r="E16" s="73" t="s">
        <v>116</v>
      </c>
      <c r="F16" s="73" t="s">
        <v>117</v>
      </c>
      <c r="G16" s="73" t="s">
        <v>118</v>
      </c>
      <c r="H16" s="47"/>
      <c r="I16" s="2"/>
      <c r="K16" s="75"/>
      <c r="N16" s="76"/>
    </row>
    <row r="17" ht="14.25" customHeight="1">
      <c r="B17" s="67" t="s">
        <v>119</v>
      </c>
      <c r="C17" s="68" t="s">
        <v>87</v>
      </c>
      <c r="D17" s="68"/>
      <c r="E17" s="68"/>
      <c r="F17" s="68"/>
      <c r="G17" s="68"/>
      <c r="H17" s="47"/>
      <c r="I17" s="69">
        <f>IF(C17="x","5")+IF(D17="x","4")+IF(E17="x", "3")+IF(F17="x", "2")+IF(G17="x", "1")</f>
        <v>5</v>
      </c>
      <c r="K17" s="75"/>
      <c r="N17" s="76"/>
    </row>
    <row r="18" ht="14.25" customHeight="1">
      <c r="B18" s="68"/>
      <c r="C18" s="73" t="s">
        <v>120</v>
      </c>
      <c r="D18" s="73"/>
      <c r="E18" s="73" t="s">
        <v>121</v>
      </c>
      <c r="F18" s="73"/>
      <c r="G18" s="73" t="s">
        <v>122</v>
      </c>
      <c r="H18" s="47"/>
      <c r="I18" s="2"/>
      <c r="K18" s="57"/>
      <c r="L18" s="58"/>
      <c r="M18" s="58"/>
      <c r="N18" s="59"/>
    </row>
    <row r="19" ht="14.25" customHeight="1">
      <c r="B19" s="77" t="s">
        <v>123</v>
      </c>
      <c r="C19" s="68" t="s">
        <v>87</v>
      </c>
      <c r="D19" s="68"/>
      <c r="E19" s="68"/>
      <c r="F19" s="68"/>
      <c r="G19" s="68"/>
      <c r="H19" s="47"/>
      <c r="I19" s="69">
        <f>IF(C19="x","10")+IF(D19="x","8")+IF(E19="x", "6")+IF(F19="x", "4")+IF(G19="x", "2")</f>
        <v>10</v>
      </c>
    </row>
    <row r="20" ht="14.25" customHeight="1">
      <c r="B20" s="68"/>
      <c r="C20" s="73" t="s">
        <v>124</v>
      </c>
      <c r="D20" s="73" t="s">
        <v>125</v>
      </c>
      <c r="E20" s="73" t="s">
        <v>126</v>
      </c>
      <c r="F20" s="73" t="s">
        <v>127</v>
      </c>
      <c r="G20" s="73" t="s">
        <v>128</v>
      </c>
      <c r="H20" s="47"/>
      <c r="I20" s="2"/>
    </row>
    <row r="21" ht="14.25" customHeight="1">
      <c r="B21" s="77" t="s">
        <v>129</v>
      </c>
      <c r="C21" s="68"/>
      <c r="D21" s="68" t="s">
        <v>87</v>
      </c>
      <c r="E21" s="68"/>
      <c r="F21" s="68"/>
      <c r="G21" s="68"/>
      <c r="H21" s="47"/>
      <c r="I21" s="69">
        <f>IF(C21="x","10")+IF(D21="x","8")+IF(E21="x", "6")+IF(F21="x", "4")+IF(G21="x", "2")</f>
        <v>8</v>
      </c>
    </row>
    <row r="22" ht="14.25" customHeight="1">
      <c r="B22" s="69"/>
      <c r="C22" s="73" t="s">
        <v>130</v>
      </c>
      <c r="D22" s="73" t="s">
        <v>131</v>
      </c>
      <c r="E22" s="73" t="s">
        <v>132</v>
      </c>
      <c r="F22" s="73" t="s">
        <v>133</v>
      </c>
      <c r="G22" s="73" t="s">
        <v>134</v>
      </c>
      <c r="H22" s="47"/>
      <c r="I22" s="2"/>
    </row>
    <row r="23" ht="14.25" customHeight="1">
      <c r="B23" s="78" t="s">
        <v>135</v>
      </c>
      <c r="C23" s="79"/>
      <c r="D23" s="79" t="s">
        <v>87</v>
      </c>
      <c r="E23" s="79"/>
      <c r="F23" s="79"/>
      <c r="G23" s="79"/>
      <c r="H23" s="47"/>
      <c r="I23" s="69">
        <f>IF(C23="x","5")+IF(D23="x","4")+IF(E23="x", "3")+IF(F23="x", "2")+IF(G23="x", "1")</f>
        <v>4</v>
      </c>
    </row>
    <row r="24" ht="14.25" customHeight="1">
      <c r="A24" s="80" t="s">
        <v>136</v>
      </c>
      <c r="B24" s="44"/>
      <c r="C24" s="44"/>
      <c r="D24" s="44"/>
      <c r="E24" s="44"/>
      <c r="F24" s="44"/>
      <c r="G24" s="45"/>
      <c r="H24" s="47"/>
      <c r="I24" s="2"/>
    </row>
    <row r="25" ht="14.25" customHeight="1">
      <c r="B25" s="65"/>
      <c r="C25" s="66" t="s">
        <v>137</v>
      </c>
      <c r="D25" s="66" t="s">
        <v>138</v>
      </c>
      <c r="E25" s="66" t="s">
        <v>139</v>
      </c>
      <c r="F25" s="66" t="s">
        <v>140</v>
      </c>
      <c r="G25" s="66" t="s">
        <v>141</v>
      </c>
      <c r="H25" s="47"/>
      <c r="I25" s="2"/>
    </row>
    <row r="26" ht="14.25" customHeight="1">
      <c r="B26" s="81" t="s">
        <v>142</v>
      </c>
      <c r="C26" s="68"/>
      <c r="D26" s="68"/>
      <c r="E26" s="68"/>
      <c r="F26" s="68"/>
      <c r="G26" s="68"/>
      <c r="H26" s="47"/>
      <c r="I26" s="69">
        <f>IF(C26="x","5")+IF(D26="x","3")+IF(E26="x", "1")+IF(F26="x", "0")+IF(G26="x", "-2")</f>
        <v>0</v>
      </c>
    </row>
    <row r="27" ht="14.25" customHeight="1">
      <c r="B27" s="69"/>
      <c r="C27" s="73" t="s">
        <v>143</v>
      </c>
      <c r="D27" s="73"/>
      <c r="E27" s="73" t="s">
        <v>144</v>
      </c>
      <c r="F27" s="73"/>
      <c r="G27" s="73" t="s">
        <v>145</v>
      </c>
      <c r="H27" s="47"/>
      <c r="I27" s="2"/>
    </row>
    <row r="28" ht="14.25" customHeight="1">
      <c r="B28" s="81" t="s">
        <v>146</v>
      </c>
      <c r="C28" s="68"/>
      <c r="D28" s="68"/>
      <c r="E28" s="68"/>
      <c r="F28" s="68"/>
      <c r="G28" s="68"/>
      <c r="H28" s="47"/>
      <c r="I28" s="69">
        <f>IF(C28="x","5")+IF(D28="x","4")+IF(E28="x", "3")+IF(F28="x", "2")+IF(G28="x", "1")</f>
        <v>0</v>
      </c>
    </row>
    <row r="29" ht="14.25" customHeight="1">
      <c r="B29" s="69"/>
      <c r="C29" s="73" t="s">
        <v>147</v>
      </c>
      <c r="D29" s="73" t="s">
        <v>148</v>
      </c>
      <c r="E29" s="73" t="s">
        <v>149</v>
      </c>
      <c r="F29" s="82" t="s">
        <v>150</v>
      </c>
      <c r="G29" s="73" t="s">
        <v>151</v>
      </c>
      <c r="H29" s="47"/>
      <c r="I29" s="2"/>
    </row>
    <row r="30" ht="14.25" customHeight="1">
      <c r="B30" s="81" t="s">
        <v>152</v>
      </c>
      <c r="C30" s="68"/>
      <c r="D30" s="68"/>
      <c r="E30" s="68"/>
      <c r="F30" s="68"/>
      <c r="G30" s="68"/>
      <c r="H30" s="47"/>
      <c r="I30" s="69">
        <f>IF(C30="x","5")+IF(D30="x","2.5")+IF(E30="x", "0")+IF(F30="x", "-1")+IF(G30="x", "-3")</f>
        <v>0</v>
      </c>
    </row>
    <row r="31" ht="14.25" customHeight="1">
      <c r="B31" s="69"/>
      <c r="C31" s="73" t="s">
        <v>153</v>
      </c>
      <c r="D31" s="73" t="s">
        <v>154</v>
      </c>
      <c r="E31" s="73" t="s">
        <v>155</v>
      </c>
      <c r="F31" s="73" t="s">
        <v>156</v>
      </c>
      <c r="G31" s="73" t="s">
        <v>157</v>
      </c>
      <c r="H31" s="47"/>
      <c r="I31" s="2"/>
    </row>
    <row r="32" ht="14.25" customHeight="1">
      <c r="B32" s="83" t="s">
        <v>158</v>
      </c>
      <c r="C32" s="68"/>
      <c r="D32" s="68"/>
      <c r="E32" s="68"/>
      <c r="F32" s="68"/>
      <c r="G32" s="68"/>
      <c r="H32" s="47"/>
      <c r="I32" s="69">
        <f>IF(C32="x","5")+IF(D32="x","3")+IF(E32="x", "2")+IF(F32="x", "0")+IF(G32="x", "-1")</f>
        <v>0</v>
      </c>
    </row>
    <row r="33" ht="14.25" customHeight="1">
      <c r="B33" s="69"/>
      <c r="C33" s="73" t="s">
        <v>159</v>
      </c>
      <c r="D33" s="73" t="s">
        <v>160</v>
      </c>
      <c r="E33" s="73" t="s">
        <v>161</v>
      </c>
      <c r="F33" s="73" t="s">
        <v>162</v>
      </c>
      <c r="G33" s="73" t="s">
        <v>163</v>
      </c>
      <c r="H33" s="47"/>
      <c r="I33" s="2"/>
    </row>
    <row r="34" ht="14.25" customHeight="1">
      <c r="B34" s="81" t="s">
        <v>164</v>
      </c>
      <c r="C34" s="68"/>
      <c r="D34" s="68"/>
      <c r="E34" s="84"/>
      <c r="F34" s="68"/>
      <c r="G34" s="68"/>
      <c r="H34" s="47"/>
      <c r="I34" s="69">
        <f>IF(C34="x","7.5")+IF(D34="x","6")+IF(E34="x", "4.5")+IF(F34="x", "3")+IF(G34="x", "-1")</f>
        <v>0</v>
      </c>
    </row>
    <row r="35" ht="14.25" customHeight="1">
      <c r="B35" s="69"/>
      <c r="C35" s="73" t="s">
        <v>165</v>
      </c>
      <c r="D35" s="73" t="s">
        <v>166</v>
      </c>
      <c r="E35" s="73" t="s">
        <v>167</v>
      </c>
      <c r="F35" s="73" t="s">
        <v>168</v>
      </c>
      <c r="G35" s="73" t="s">
        <v>169</v>
      </c>
      <c r="H35" s="47"/>
      <c r="I35" s="2"/>
    </row>
    <row r="36" ht="14.25" customHeight="1">
      <c r="B36" s="85" t="s">
        <v>170</v>
      </c>
      <c r="C36" s="79"/>
      <c r="D36" s="79"/>
      <c r="E36" s="79"/>
      <c r="F36" s="79"/>
      <c r="G36" s="79"/>
      <c r="H36" s="47"/>
      <c r="I36" s="69">
        <f>IF(C36="x","7.5")+IF(D36="x","6")+IF(E36="x", "4.5")+IF(F36="x", "3")+IF(G36="x", "1.5")</f>
        <v>0</v>
      </c>
    </row>
    <row r="37" ht="14.25" customHeight="1">
      <c r="A37" s="86" t="s">
        <v>171</v>
      </c>
      <c r="B37" s="44"/>
      <c r="C37" s="44"/>
      <c r="D37" s="44"/>
      <c r="E37" s="44"/>
      <c r="F37" s="44"/>
      <c r="G37" s="45"/>
      <c r="H37" s="47"/>
      <c r="I37" s="2"/>
    </row>
    <row r="38" ht="14.25" customHeight="1">
      <c r="B38" s="65"/>
      <c r="C38" s="66" t="s">
        <v>172</v>
      </c>
      <c r="D38" s="66" t="s">
        <v>173</v>
      </c>
      <c r="E38" s="66" t="s">
        <v>174</v>
      </c>
      <c r="F38" s="66" t="s">
        <v>175</v>
      </c>
      <c r="G38" s="66" t="s">
        <v>176</v>
      </c>
      <c r="H38" s="47"/>
      <c r="I38" s="2"/>
    </row>
    <row r="39" ht="14.25" customHeight="1">
      <c r="B39" s="87" t="s">
        <v>177</v>
      </c>
      <c r="C39" s="68"/>
      <c r="D39" s="68"/>
      <c r="E39" s="68"/>
      <c r="F39" s="68"/>
      <c r="G39" s="68" t="s">
        <v>87</v>
      </c>
      <c r="H39" s="47"/>
      <c r="I39" s="69">
        <f>IF(C39="x","5")+IF(D39="x","4")+IF(E39="x", "3")+IF(F39="x", "2")+IF(G39="x", "1")</f>
        <v>1</v>
      </c>
    </row>
    <row r="40" ht="14.25" customHeight="1">
      <c r="B40" s="69"/>
      <c r="C40" s="73" t="s">
        <v>178</v>
      </c>
      <c r="D40" s="73" t="s">
        <v>179</v>
      </c>
      <c r="E40" s="73" t="s">
        <v>180</v>
      </c>
      <c r="F40" s="73" t="s">
        <v>181</v>
      </c>
      <c r="G40" s="73" t="s">
        <v>182</v>
      </c>
      <c r="H40" s="47"/>
      <c r="I40" s="2"/>
    </row>
    <row r="41" ht="14.25" customHeight="1">
      <c r="B41" s="87" t="s">
        <v>183</v>
      </c>
      <c r="C41" s="68"/>
      <c r="D41" s="68"/>
      <c r="E41" s="68" t="s">
        <v>87</v>
      </c>
      <c r="F41" s="68"/>
      <c r="G41" s="68"/>
      <c r="H41" s="47"/>
      <c r="I41" s="69">
        <f>IF(C41="x","7.5")+IF(D41="x","6")+IF(E41="x", "4.5")+IF(F41="x", "3")+IF(G41="x", "1.5")</f>
        <v>4.5</v>
      </c>
    </row>
    <row r="42" ht="14.25" customHeight="1">
      <c r="B42" s="69"/>
      <c r="C42" s="73" t="s">
        <v>184</v>
      </c>
      <c r="D42" s="73" t="s">
        <v>185</v>
      </c>
      <c r="E42" s="73" t="s">
        <v>186</v>
      </c>
      <c r="F42" s="73" t="s">
        <v>187</v>
      </c>
      <c r="G42" s="73" t="s">
        <v>188</v>
      </c>
      <c r="H42" s="47"/>
      <c r="I42" s="2"/>
    </row>
    <row r="43" ht="14.25" customHeight="1">
      <c r="B43" s="88" t="s">
        <v>189</v>
      </c>
      <c r="C43" s="68"/>
      <c r="D43" s="68" t="s">
        <v>87</v>
      </c>
      <c r="E43" s="68"/>
      <c r="F43" s="68"/>
      <c r="G43" s="68"/>
      <c r="H43" s="47"/>
      <c r="I43" s="69">
        <f>IF(C43="x","7.5")+IF(D43="x","6")+IF(E43="x", "4.5")+IF(F43="x", "3")+IF(G43="x", "1.5")</f>
        <v>6</v>
      </c>
    </row>
    <row r="44" ht="14.25" customHeight="1">
      <c r="B44" s="69"/>
      <c r="C44" s="73" t="s">
        <v>190</v>
      </c>
      <c r="D44" s="73" t="s">
        <v>191</v>
      </c>
      <c r="E44" s="73" t="s">
        <v>192</v>
      </c>
      <c r="F44" s="73" t="s">
        <v>193</v>
      </c>
      <c r="G44" s="73" t="s">
        <v>194</v>
      </c>
      <c r="H44" s="47"/>
      <c r="I44" s="2"/>
    </row>
    <row r="45" ht="14.25" customHeight="1">
      <c r="B45" s="87" t="s">
        <v>195</v>
      </c>
      <c r="C45" s="68" t="s">
        <v>87</v>
      </c>
      <c r="D45" s="68"/>
      <c r="E45" s="68"/>
      <c r="F45" s="68"/>
      <c r="G45" s="68"/>
      <c r="H45" s="47"/>
      <c r="I45" s="69">
        <f>IF(C45="x","5")+IF(D45="x","4")+IF(E45="x", "3")+IF(F45="x", "2")+IF(G45="x", "1")</f>
        <v>5</v>
      </c>
    </row>
    <row r="46" ht="14.25" customHeight="1">
      <c r="B46" s="69"/>
      <c r="C46" s="73" t="s">
        <v>196</v>
      </c>
      <c r="D46" s="73" t="s">
        <v>197</v>
      </c>
      <c r="E46" s="73" t="s">
        <v>198</v>
      </c>
      <c r="F46" s="73" t="s">
        <v>199</v>
      </c>
      <c r="G46" s="73" t="s">
        <v>200</v>
      </c>
      <c r="H46" s="47"/>
      <c r="I46" s="2"/>
    </row>
    <row r="47" ht="14.25" customHeight="1">
      <c r="B47" s="87" t="s">
        <v>201</v>
      </c>
      <c r="C47" s="68"/>
      <c r="D47" s="68"/>
      <c r="E47" s="68"/>
      <c r="F47" s="68"/>
      <c r="G47" s="68" t="s">
        <v>87</v>
      </c>
      <c r="H47" s="47"/>
      <c r="I47" s="69">
        <f>IF(C47="x","10")+IF(D47="x","8")+IF(E47="x", "6")+IF(F47="x", "4")+IF(G47="x", "2")</f>
        <v>2</v>
      </c>
    </row>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3">
    <mergeCell ref="J2:J3"/>
    <mergeCell ref="K7:N7"/>
    <mergeCell ref="K8:N12"/>
    <mergeCell ref="K13:N18"/>
    <mergeCell ref="A24:G24"/>
    <mergeCell ref="A37:G37"/>
    <mergeCell ref="A1:C1"/>
    <mergeCell ref="D1:F1"/>
    <mergeCell ref="A2:C3"/>
    <mergeCell ref="D2:F3"/>
    <mergeCell ref="G2:G3"/>
    <mergeCell ref="I2:I3"/>
    <mergeCell ref="A5:G5"/>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2024-02-29T18:27:24Z</dcterms:created>
  <dc:creator>Brett Crecelius</dc:creator>
</cp:coreProperties>
</file>